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ayroll Systems\Operations\Systems\SAP\ACTIONS\Pay Increases\Salary Circular 871 (13)\"/>
    </mc:Choice>
  </mc:AlternateContent>
  <xr:revisionPtr revIDLastSave="0" documentId="13_ncr:1_{6AA8747B-1CBB-49CC-A5CC-0DCA7147107F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Cover" sheetId="4" r:id="rId1"/>
    <sheet name="Wages" sheetId="1" r:id="rId2"/>
    <sheet name="Allowances" sheetId="6" r:id="rId3"/>
    <sheet name="Other Payments" sheetId="5" r:id="rId4"/>
    <sheet name="Wages_Clean" sheetId="7" r:id="rId5"/>
    <sheet name="Allowances_Clean" sheetId="8" r:id="rId6"/>
  </sheets>
  <definedNames>
    <definedName name="_xlnm._FilterDatabase" localSheetId="5" hidden="1">Allowances_Clean!$A$1:$E$11</definedName>
    <definedName name="_xlnm._FilterDatabase" localSheetId="4" hidden="1">Wages_Clean!$B$1:$L$25</definedName>
    <definedName name="OLE_LINK1" localSheetId="1">Wages!#REF!</definedName>
    <definedName name="OLE_LINK1" localSheetId="4">Wages_Clean!#REF!</definedName>
    <definedName name="OLE_LINK2" localSheetId="1">Wages!#REF!</definedName>
    <definedName name="OLE_LINK2" localSheetId="4">Wages_Clean!#REF!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7" l="1"/>
  <c r="A24" i="7"/>
  <c r="A23" i="7"/>
  <c r="A22" i="7"/>
  <c r="A21" i="7"/>
  <c r="A19" i="7"/>
  <c r="A18" i="7"/>
  <c r="A17" i="7"/>
  <c r="A16" i="7"/>
  <c r="A15" i="7"/>
  <c r="A13" i="7"/>
  <c r="A12" i="7"/>
  <c r="A11" i="7"/>
  <c r="A10" i="7"/>
  <c r="A9" i="7"/>
  <c r="A7" i="7"/>
  <c r="A6" i="7"/>
  <c r="A5" i="7"/>
  <c r="A3" i="7"/>
  <c r="E5" i="8" l="1"/>
  <c r="D5" i="8"/>
  <c r="C5" i="8"/>
  <c r="B5" i="8"/>
  <c r="L25" i="7"/>
  <c r="K25" i="7"/>
  <c r="L24" i="7"/>
  <c r="K24" i="7"/>
  <c r="L23" i="7"/>
  <c r="K23" i="7"/>
  <c r="L22" i="7"/>
  <c r="K22" i="7"/>
  <c r="L21" i="7"/>
  <c r="K21" i="7"/>
  <c r="L19" i="7"/>
  <c r="K19" i="7"/>
  <c r="L18" i="7"/>
  <c r="K18" i="7"/>
  <c r="L17" i="7"/>
  <c r="K17" i="7"/>
  <c r="L16" i="7"/>
  <c r="K16" i="7"/>
  <c r="L15" i="7"/>
  <c r="K15" i="7"/>
  <c r="L13" i="7"/>
  <c r="K13" i="7"/>
  <c r="L12" i="7"/>
  <c r="K12" i="7"/>
  <c r="L11" i="7"/>
  <c r="K11" i="7"/>
  <c r="L10" i="7"/>
  <c r="K10" i="7"/>
  <c r="L9" i="7"/>
  <c r="K9" i="7"/>
  <c r="L7" i="7"/>
  <c r="K7" i="7"/>
  <c r="L6" i="7"/>
  <c r="K6" i="7"/>
  <c r="L5" i="7"/>
  <c r="K5" i="7"/>
  <c r="L3" i="7"/>
  <c r="K3" i="7"/>
  <c r="C5" i="6"/>
  <c r="D5" i="6"/>
  <c r="E5" i="6"/>
  <c r="B5" i="6"/>
  <c r="K25" i="1"/>
  <c r="K24" i="1"/>
  <c r="K23" i="1"/>
  <c r="K22" i="1"/>
  <c r="K21" i="1"/>
  <c r="K19" i="1"/>
  <c r="K18" i="1"/>
  <c r="K17" i="1"/>
  <c r="K16" i="1"/>
  <c r="K15" i="1"/>
  <c r="K13" i="1"/>
  <c r="K12" i="1"/>
  <c r="K11" i="1"/>
  <c r="K10" i="1"/>
  <c r="K9" i="1"/>
  <c r="K7" i="1"/>
  <c r="K6" i="1"/>
  <c r="K5" i="1"/>
  <c r="K3" i="1"/>
  <c r="J25" i="1"/>
  <c r="J24" i="1"/>
  <c r="J23" i="1"/>
  <c r="J22" i="1"/>
  <c r="J21" i="1"/>
  <c r="J19" i="1"/>
  <c r="J18" i="1"/>
  <c r="J17" i="1"/>
  <c r="J16" i="1"/>
  <c r="J15" i="1"/>
  <c r="J13" i="1"/>
  <c r="J12" i="1"/>
  <c r="J11" i="1"/>
  <c r="J10" i="1"/>
  <c r="J9" i="1"/>
  <c r="J7" i="1"/>
  <c r="J6" i="1"/>
  <c r="J5" i="1"/>
  <c r="J3" i="1"/>
</calcChain>
</file>

<file path=xl/sharedStrings.xml><?xml version="1.0" encoding="utf-8"?>
<sst xmlns="http://schemas.openxmlformats.org/spreadsheetml/2006/main" count="186" uniqueCount="72">
  <si>
    <t>Number:</t>
  </si>
  <si>
    <t>Addressee:</t>
  </si>
  <si>
    <t>Public Sector Members</t>
  </si>
  <si>
    <t>Date:</t>
  </si>
  <si>
    <t>Agreement</t>
  </si>
  <si>
    <t>Victorian Public Health Sector (General Dentists')(Single Interest Employers) Enterprise Agreement 2024-2028</t>
  </si>
  <si>
    <t>Sheet 1</t>
  </si>
  <si>
    <t>Wages</t>
  </si>
  <si>
    <t>Sheet 2</t>
  </si>
  <si>
    <t>Allowances</t>
  </si>
  <si>
    <t>Sheet 3</t>
  </si>
  <si>
    <t>Other Payments</t>
  </si>
  <si>
    <t>Timeline of Events</t>
  </si>
  <si>
    <t>1 January 2024 (FFPPOA)</t>
  </si>
  <si>
    <t>3.0% increase to weekly rates and allowances</t>
  </si>
  <si>
    <t>1 January 2025 (FFPPOA)</t>
  </si>
  <si>
    <t>1 January 2026 (FFPPOA)</t>
  </si>
  <si>
    <t>1 January 2027 (FFPPOA)</t>
  </si>
  <si>
    <t>Classification</t>
  </si>
  <si>
    <t>Paycode</t>
  </si>
  <si>
    <t>FFPPOA 1 January 2024</t>
  </si>
  <si>
    <t>FFPPOA 1 January 2025</t>
  </si>
  <si>
    <t>FFPPOA 1 January 2026</t>
  </si>
  <si>
    <t>FFPPOA 1 January 2027</t>
  </si>
  <si>
    <t>Award Classification</t>
  </si>
  <si>
    <t>Award Rate (1/7/24)</t>
  </si>
  <si>
    <t>Rate Above Award</t>
  </si>
  <si>
    <t>% Above Award</t>
  </si>
  <si>
    <t>Level 1</t>
  </si>
  <si>
    <t>DF1</t>
  </si>
  <si>
    <t>National Minimum Wage</t>
  </si>
  <si>
    <t>Level 2</t>
  </si>
  <si>
    <t>Level 2A</t>
  </si>
  <si>
    <t>DF2</t>
  </si>
  <si>
    <t>Level 2B</t>
  </si>
  <si>
    <t>DF3</t>
  </si>
  <si>
    <t>Level 2C</t>
  </si>
  <si>
    <t>DF4</t>
  </si>
  <si>
    <t>Level 3</t>
  </si>
  <si>
    <t>Level 3A</t>
  </si>
  <si>
    <t>DG3</t>
  </si>
  <si>
    <t>Level 3B</t>
  </si>
  <si>
    <t>DG4</t>
  </si>
  <si>
    <t>Level 3C</t>
  </si>
  <si>
    <t>DG5</t>
  </si>
  <si>
    <t>Level 3D</t>
  </si>
  <si>
    <t>DG6</t>
  </si>
  <si>
    <t>Level 3E</t>
  </si>
  <si>
    <t>DG7</t>
  </si>
  <si>
    <t>Level 4</t>
  </si>
  <si>
    <t xml:space="preserve">Level 4 (Clinical) </t>
  </si>
  <si>
    <t>DG8</t>
  </si>
  <si>
    <t>Level 4  (Managerial)</t>
  </si>
  <si>
    <t>Level 4 (Managerial)</t>
  </si>
  <si>
    <t>Level 4 (Hybrid)</t>
  </si>
  <si>
    <t>DG18</t>
  </si>
  <si>
    <t>Level 5</t>
  </si>
  <si>
    <t xml:space="preserve">Level 5 (Clinical) </t>
  </si>
  <si>
    <t>DQ4</t>
  </si>
  <si>
    <t xml:space="preserve">Level 5 (Clincial) </t>
  </si>
  <si>
    <t xml:space="preserve">Level 5 (Managerial) </t>
  </si>
  <si>
    <t>Level 5 (Hybrid)</t>
  </si>
  <si>
    <t>DQ14</t>
  </si>
  <si>
    <t xml:space="preserve">Unifrom and Laundry Allowance </t>
  </si>
  <si>
    <t xml:space="preserve">FFPPOA 1 January 2024 </t>
  </si>
  <si>
    <t xml:space="preserve">FFPPOA 1 January 2025 </t>
  </si>
  <si>
    <t xml:space="preserve">Unfiform and Laundry Allowance (Full-time weekly rate) </t>
  </si>
  <si>
    <t>Unfiform and Laundry Allowance (Daily Rate)</t>
  </si>
  <si>
    <t>Shift Work</t>
  </si>
  <si>
    <t>Morning/Afternoon Shift</t>
  </si>
  <si>
    <t>Change of Shift</t>
  </si>
  <si>
    <t>Not applicable for this enterprise agreement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</si>
</sst>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C09]d\ mmmm\ yyyy;@"/>
    <numFmt numFmtId="165" formatCode="&quot;$&quot;#,##0.00"/>
  </numFmts>
  <fonts count="14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C3092C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9" fontId="7" fillId="0" borderId="0" applyFont="0" applyFill="0" applyBorder="0" applyAlignment="0" applyProtection="0"/>
    <xf numFmtId="0" fontId="8" fillId="0" borderId="0"/>
    <xf numFmtId="0" fontId="7" fillId="0" borderId="0"/>
    <xf numFmtId="44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44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 wrapText="1"/>
    </xf>
    <xf numFmtId="8" fontId="4" fillId="3" borderId="1" xfId="0" applyNumberFormat="1" applyFont="1" applyFill="1" applyBorder="1" applyAlignment="1">
      <alignment horizontal="center" vertical="center" wrapText="1"/>
    </xf>
    <xf numFmtId="8" fontId="4" fillId="3" borderId="6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wrapText="1"/>
    </xf>
    <xf numFmtId="6" fontId="3" fillId="0" borderId="0" xfId="0" applyNumberFormat="1" applyFont="1" applyAlignment="1">
      <alignment horizontal="center" vertical="center" wrapText="1"/>
    </xf>
    <xf numFmtId="0" fontId="2" fillId="0" borderId="1" xfId="2" applyFont="1" applyBorder="1"/>
    <xf numFmtId="0" fontId="2" fillId="0" borderId="6" xfId="2" applyFont="1" applyBorder="1"/>
    <xf numFmtId="0" fontId="10" fillId="0" borderId="4" xfId="0" applyFont="1" applyBorder="1"/>
    <xf numFmtId="0" fontId="3" fillId="0" borderId="1" xfId="0" applyFont="1" applyBorder="1" applyAlignment="1">
      <alignment horizontal="center"/>
    </xf>
    <xf numFmtId="0" fontId="10" fillId="0" borderId="5" xfId="0" applyFont="1" applyBorder="1"/>
    <xf numFmtId="165" fontId="2" fillId="0" borderId="1" xfId="0" applyNumberFormat="1" applyFont="1" applyBorder="1"/>
    <xf numFmtId="8" fontId="2" fillId="0" borderId="1" xfId="0" applyNumberFormat="1" applyFont="1" applyBorder="1"/>
    <xf numFmtId="0" fontId="3" fillId="0" borderId="6" xfId="0" applyFont="1" applyBorder="1" applyAlignment="1">
      <alignment horizontal="center" vertical="center" wrapText="1"/>
    </xf>
    <xf numFmtId="165" fontId="2" fillId="0" borderId="6" xfId="0" applyNumberFormat="1" applyFont="1" applyBorder="1"/>
    <xf numFmtId="8" fontId="2" fillId="0" borderId="6" xfId="0" applyNumberFormat="1" applyFont="1" applyBorder="1"/>
    <xf numFmtId="0" fontId="12" fillId="0" borderId="0" xfId="0" applyFont="1" applyAlignment="1">
      <alignment vertical="center"/>
    </xf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0" xfId="0" applyFill="1"/>
    <xf numFmtId="0" fontId="0" fillId="4" borderId="11" xfId="0" applyFill="1" applyBorder="1"/>
    <xf numFmtId="0" fontId="2" fillId="4" borderId="10" xfId="0" applyFont="1" applyFill="1" applyBorder="1"/>
    <xf numFmtId="0" fontId="3" fillId="4" borderId="0" xfId="0" applyFont="1" applyFill="1"/>
    <xf numFmtId="49" fontId="3" fillId="4" borderId="0" xfId="0" applyNumberFormat="1" applyFont="1" applyFill="1"/>
    <xf numFmtId="0" fontId="0" fillId="4" borderId="12" xfId="0" applyFill="1" applyBorder="1"/>
    <xf numFmtId="0" fontId="0" fillId="4" borderId="13" xfId="0" applyFill="1" applyBorder="1"/>
    <xf numFmtId="49" fontId="3" fillId="4" borderId="13" xfId="0" applyNumberFormat="1" applyFont="1" applyFill="1" applyBorder="1"/>
    <xf numFmtId="0" fontId="2" fillId="4" borderId="13" xfId="0" applyFont="1" applyFill="1" applyBorder="1"/>
    <xf numFmtId="0" fontId="0" fillId="4" borderId="14" xfId="0" applyFill="1" applyBorder="1"/>
    <xf numFmtId="8" fontId="2" fillId="0" borderId="1" xfId="0" applyNumberFormat="1" applyFont="1" applyBorder="1" applyAlignment="1">
      <alignment horizontal="center"/>
    </xf>
    <xf numFmtId="8" fontId="2" fillId="0" borderId="6" xfId="0" applyNumberFormat="1" applyFont="1" applyBorder="1" applyAlignment="1">
      <alignment horizontal="center"/>
    </xf>
    <xf numFmtId="0" fontId="13" fillId="0" borderId="0" xfId="0" applyFont="1" applyAlignment="1">
      <alignment vertical="center"/>
    </xf>
    <xf numFmtId="0" fontId="2" fillId="0" borderId="1" xfId="0" applyFont="1" applyBorder="1"/>
    <xf numFmtId="8" fontId="10" fillId="0" borderId="1" xfId="0" applyNumberFormat="1" applyFont="1" applyBorder="1" applyAlignment="1">
      <alignment horizontal="center"/>
    </xf>
    <xf numFmtId="0" fontId="3" fillId="2" borderId="15" xfId="0" applyFont="1" applyFill="1" applyBorder="1" applyAlignment="1">
      <alignment horizontal="center" wrapText="1"/>
    </xf>
    <xf numFmtId="10" fontId="11" fillId="0" borderId="16" xfId="1" applyNumberFormat="1" applyFont="1" applyFill="1" applyBorder="1"/>
    <xf numFmtId="10" fontId="11" fillId="0" borderId="17" xfId="1" applyNumberFormat="1" applyFont="1" applyFill="1" applyBorder="1"/>
    <xf numFmtId="15" fontId="3" fillId="5" borderId="3" xfId="0" applyNumberFormat="1" applyFont="1" applyFill="1" applyBorder="1" applyAlignment="1">
      <alignment horizontal="center" wrapText="1"/>
    </xf>
    <xf numFmtId="8" fontId="4" fillId="5" borderId="1" xfId="0" applyNumberFormat="1" applyFont="1" applyFill="1" applyBorder="1" applyAlignment="1">
      <alignment horizontal="center" vertical="center" wrapText="1"/>
    </xf>
    <xf numFmtId="8" fontId="3" fillId="5" borderId="6" xfId="0" applyNumberFormat="1" applyFont="1" applyFill="1" applyBorder="1" applyAlignment="1">
      <alignment horizontal="center"/>
    </xf>
    <xf numFmtId="8" fontId="3" fillId="5" borderId="1" xfId="0" applyNumberFormat="1" applyFont="1" applyFill="1" applyBorder="1" applyAlignment="1">
      <alignment horizontal="center"/>
    </xf>
    <xf numFmtId="15" fontId="3" fillId="0" borderId="3" xfId="0" applyNumberFormat="1" applyFont="1" applyBorder="1" applyAlignment="1">
      <alignment horizontal="center"/>
    </xf>
    <xf numFmtId="15" fontId="3" fillId="5" borderId="1" xfId="0" applyNumberFormat="1" applyFont="1" applyFill="1" applyBorder="1" applyAlignment="1">
      <alignment horizontal="center"/>
    </xf>
    <xf numFmtId="0" fontId="2" fillId="4" borderId="0" xfId="0" applyFont="1" applyFill="1"/>
    <xf numFmtId="0" fontId="3" fillId="0" borderId="1" xfId="0" applyFont="1" applyBorder="1" applyAlignment="1">
      <alignment horizontal="left"/>
    </xf>
    <xf numFmtId="0" fontId="3" fillId="0" borderId="0" xfId="0" applyFont="1"/>
    <xf numFmtId="8" fontId="4" fillId="0" borderId="0" xfId="0" applyNumberFormat="1" applyFont="1" applyAlignment="1">
      <alignment horizontal="center" vertical="center" wrapText="1"/>
    </xf>
    <xf numFmtId="8" fontId="2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8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2" fontId="3" fillId="2" borderId="4" xfId="0" applyNumberFormat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left" vertical="center" wrapText="1"/>
    </xf>
    <xf numFmtId="2" fontId="3" fillId="2" borderId="16" xfId="0" applyNumberFormat="1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4" fillId="4" borderId="0" xfId="0" applyFont="1" applyFill="1" applyAlignment="1">
      <alignment wrapText="1"/>
    </xf>
    <xf numFmtId="0" fontId="5" fillId="4" borderId="10" xfId="0" applyFont="1" applyFill="1" applyBorder="1"/>
    <xf numFmtId="0" fontId="2" fillId="4" borderId="0" xfId="0" applyFont="1" applyFill="1"/>
    <xf numFmtId="0" fontId="4" fillId="0" borderId="0" xfId="0" applyFont="1" applyAlignment="1">
      <alignment horizontal="left"/>
    </xf>
    <xf numFmtId="0" fontId="2" fillId="0" borderId="0" xfId="0" applyFont="1"/>
    <xf numFmtId="0" fontId="3" fillId="4" borderId="0" xfId="0" applyFont="1" applyFill="1" applyAlignment="1">
      <alignment shrinkToFit="1"/>
    </xf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2" fontId="3" fillId="2" borderId="4" xfId="0" applyNumberFormat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left" vertical="center" wrapText="1"/>
    </xf>
    <xf numFmtId="2" fontId="3" fillId="2" borderId="16" xfId="0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15" fontId="3" fillId="0" borderId="3" xfId="0" applyNumberFormat="1" applyFont="1" applyBorder="1" applyAlignment="1">
      <alignment horizontal="center" wrapText="1"/>
    </xf>
    <xf numFmtId="0" fontId="10" fillId="0" borderId="4" xfId="0" applyFont="1" applyBorder="1" applyAlignment="1">
      <alignment wrapText="1"/>
    </xf>
    <xf numFmtId="8" fontId="2" fillId="0" borderId="1" xfId="0" applyNumberFormat="1" applyFont="1" applyBorder="1" applyAlignment="1">
      <alignment horizontal="center" wrapText="1"/>
    </xf>
    <xf numFmtId="0" fontId="2" fillId="0" borderId="1" xfId="2" applyFont="1" applyBorder="1" applyAlignment="1">
      <alignment wrapText="1"/>
    </xf>
    <xf numFmtId="165" fontId="2" fillId="0" borderId="1" xfId="0" applyNumberFormat="1" applyFont="1" applyBorder="1" applyAlignment="1">
      <alignment wrapText="1"/>
    </xf>
    <xf numFmtId="8" fontId="2" fillId="0" borderId="1" xfId="0" applyNumberFormat="1" applyFont="1" applyBorder="1" applyAlignment="1">
      <alignment wrapText="1"/>
    </xf>
    <xf numFmtId="10" fontId="11" fillId="0" borderId="16" xfId="1" applyNumberFormat="1" applyFont="1" applyFill="1" applyBorder="1" applyAlignment="1">
      <alignment wrapText="1"/>
    </xf>
    <xf numFmtId="8" fontId="10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8" fontId="3" fillId="5" borderId="1" xfId="0" applyNumberFormat="1" applyFont="1" applyFill="1" applyBorder="1" applyAlignment="1">
      <alignment horizontal="center" wrapText="1"/>
    </xf>
    <xf numFmtId="0" fontId="10" fillId="0" borderId="5" xfId="0" applyFont="1" applyBorder="1" applyAlignment="1">
      <alignment wrapText="1"/>
    </xf>
    <xf numFmtId="8" fontId="3" fillId="5" borderId="6" xfId="0" applyNumberFormat="1" applyFont="1" applyFill="1" applyBorder="1" applyAlignment="1">
      <alignment horizontal="center" wrapText="1"/>
    </xf>
    <xf numFmtId="8" fontId="2" fillId="0" borderId="6" xfId="0" applyNumberFormat="1" applyFont="1" applyBorder="1" applyAlignment="1">
      <alignment horizontal="center" wrapText="1"/>
    </xf>
    <xf numFmtId="0" fontId="2" fillId="0" borderId="6" xfId="2" applyFont="1" applyBorder="1" applyAlignment="1">
      <alignment wrapText="1"/>
    </xf>
    <xf numFmtId="165" fontId="2" fillId="0" borderId="6" xfId="0" applyNumberFormat="1" applyFont="1" applyBorder="1" applyAlignment="1">
      <alignment wrapText="1"/>
    </xf>
    <xf numFmtId="8" fontId="2" fillId="0" borderId="6" xfId="0" applyNumberFormat="1" applyFont="1" applyBorder="1" applyAlignment="1">
      <alignment wrapText="1"/>
    </xf>
    <xf numFmtId="10" fontId="11" fillId="0" borderId="17" xfId="1" applyNumberFormat="1" applyFont="1" applyFill="1" applyBorder="1" applyAlignment="1">
      <alignment wrapText="1"/>
    </xf>
  </cellXfs>
  <cellStyles count="43">
    <cellStyle name="Comma 2" xfId="5" xr:uid="{F4C00DBA-A222-4364-A032-EAEFF4FAACC2}"/>
    <cellStyle name="Comma 2 2" xfId="10" xr:uid="{34E18621-9887-4739-9872-EA3072531A5E}"/>
    <cellStyle name="Comma 2 2 2" xfId="22" xr:uid="{5661E57E-B5B7-4DBD-86F4-549D4D84DDD3}"/>
    <cellStyle name="Comma 2 2 2 2" xfId="40" xr:uid="{404EF786-8E23-42EC-B201-5614E055A5F5}"/>
    <cellStyle name="Comma 2 2 3" xfId="32" xr:uid="{C0A6781E-4991-45FE-8371-6C8D4D28DF68}"/>
    <cellStyle name="Comma 2 3" xfId="18" xr:uid="{E5C525B4-546E-44E2-8482-FDA152A984CD}"/>
    <cellStyle name="Comma 2 3 2" xfId="37" xr:uid="{4485896D-94FE-4AE4-A2CF-2F28438A9DEE}"/>
    <cellStyle name="Comma 2 4" xfId="29" xr:uid="{156DD262-8AD8-4477-93A1-9B022A5F8477}"/>
    <cellStyle name="Comma 3" xfId="7" xr:uid="{3D481B53-27D3-42C8-B68A-03A014A02417}"/>
    <cellStyle name="Comma 3 2" xfId="20" xr:uid="{B5BF79E7-0F98-4D6D-89D3-53CDC94923F4}"/>
    <cellStyle name="Comma 3 2 2" xfId="38" xr:uid="{ACFFCE72-CCF7-4203-B21C-81F6DDF5C920}"/>
    <cellStyle name="Comma 3 3" xfId="30" xr:uid="{C7570DE6-D3D1-4D49-B112-03C62FD27A3E}"/>
    <cellStyle name="Comma 4" xfId="9" xr:uid="{86782D42-E3EE-40CC-8F3E-A48B163F0C84}"/>
    <cellStyle name="Comma 4 2" xfId="21" xr:uid="{7D53EAE4-9938-47F9-A709-C1A44F2878B2}"/>
    <cellStyle name="Comma 4 2 2" xfId="39" xr:uid="{00047304-AC0E-4F20-9807-DB2751B24BE8}"/>
    <cellStyle name="Comma 4 3" xfId="31" xr:uid="{A6B1C2AB-796B-4B5A-B1FC-79379043DBD9}"/>
    <cellStyle name="Comma 5" xfId="12" xr:uid="{145BAFF1-5A0C-4039-9476-CB1A225B79B2}"/>
    <cellStyle name="Comma 5 2" xfId="24" xr:uid="{AD9069B1-99DE-478A-AC58-4922A0E957EB}"/>
    <cellStyle name="Comma 5 2 2" xfId="41" xr:uid="{4A3EF1BC-9A9B-4D2E-8275-FCDDC45142D9}"/>
    <cellStyle name="Comma 5 3" xfId="33" xr:uid="{89A5DB3E-F146-4017-8469-11C181C3AEAA}"/>
    <cellStyle name="Comma 6" xfId="15" xr:uid="{569BF51B-4DE3-4023-BB6E-60E228DBF932}"/>
    <cellStyle name="Comma 6 2" xfId="35" xr:uid="{33ADDB9B-1C80-4BFB-BA14-58A2D68289E4}"/>
    <cellStyle name="Currency 2" xfId="4" xr:uid="{B3427D9A-9A78-411F-8CFF-CC1D537A4B6A}"/>
    <cellStyle name="Currency 2 2" xfId="17" xr:uid="{5589B68D-77D2-4439-AF7D-661278260BE3}"/>
    <cellStyle name="Currency 2 2 2" xfId="36" xr:uid="{64AF03A7-9293-459B-B530-38806FF756CA}"/>
    <cellStyle name="Currency 2 3" xfId="28" xr:uid="{3CB933E5-2510-461A-92D3-FAC3A4927904}"/>
    <cellStyle name="Currency 3" xfId="14" xr:uid="{DD5E1C95-5617-445B-98C3-30853A083CEA}"/>
    <cellStyle name="Currency 3 2" xfId="34" xr:uid="{291FE36A-F864-40F0-83C6-A2D67C175B5E}"/>
    <cellStyle name="Currency 4" xfId="27" xr:uid="{1ADD4FF5-00FD-40D3-BF94-49CB8AB5CF7F}"/>
    <cellStyle name="Currency 4 2" xfId="42" xr:uid="{8EC816AE-1E43-4740-B546-9953B2B6325F}"/>
    <cellStyle name="Normal" xfId="0" builtinId="0"/>
    <cellStyle name="Normal 2" xfId="8" xr:uid="{6580D49B-EF79-430E-988D-660181F57712}"/>
    <cellStyle name="Normal 3" xfId="3" xr:uid="{B4A2868D-1F7D-485B-BE92-ED2E33070A14}"/>
    <cellStyle name="Normal 3 2" xfId="6" xr:uid="{38C280A5-1966-4293-A048-EBB934240958}"/>
    <cellStyle name="Normal 3 2 2" xfId="19" xr:uid="{B817F5FB-AEE0-4AEA-AF19-976BED2B2278}"/>
    <cellStyle name="Normal 3 3" xfId="16" xr:uid="{2DA6982F-B6BB-4459-A61A-ECE155E2E34A}"/>
    <cellStyle name="Normal 4" xfId="11" xr:uid="{77BCF822-5881-4DC4-A582-C3D32DE45574}"/>
    <cellStyle name="Normal 4 2" xfId="23" xr:uid="{03D1037B-BC5C-4E0E-B4DF-93F519B6BA08}"/>
    <cellStyle name="Normal 5" xfId="26" xr:uid="{F5069AFF-AE7F-4E53-B356-F8795F1C14D6}"/>
    <cellStyle name="Normal 6" xfId="2" xr:uid="{E92B9F5E-7A44-4A44-BF22-C1B64842D5C5}"/>
    <cellStyle name="Percent" xfId="1" builtinId="5"/>
    <cellStyle name="Percent 2" xfId="13" xr:uid="{87178C56-3858-4EC9-B48B-41C237D8E8FD}"/>
    <cellStyle name="Percent 2 2" xfId="25" xr:uid="{8C338990-BFD3-4351-A717-40186C0ED4E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92075</xdr:colOff>
      <xdr:row>11</xdr:row>
      <xdr:rowOff>152400</xdr:rowOff>
    </xdr:from>
    <xdr:to>
      <xdr:col>13</xdr:col>
      <xdr:colOff>28575</xdr:colOff>
      <xdr:row>17</xdr:row>
      <xdr:rowOff>176388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5DCC4AE-DA27-A888-39F4-5C349BCE14EF}"/>
            </a:ext>
            <a:ext uri="{147F2762-F138-4A5C-976F-8EAC2B608ADB}">
              <a16:predDERef xmlns:a16="http://schemas.microsoft.com/office/drawing/2014/main" pred="{EB188914-20A6-4396-A6A9-DE3D68E1AABD}"/>
            </a:ext>
          </a:extLst>
        </xdr:cNvPr>
        <xdr:cNvSpPr txBox="1"/>
      </xdr:nvSpPr>
      <xdr:spPr>
        <a:xfrm>
          <a:off x="7740297" y="2170289"/>
          <a:ext cx="2970389" cy="112465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100"/>
            <a:t>The employees covered by this Agreement are not covered</a:t>
          </a:r>
          <a:r>
            <a:rPr lang="en-AU" sz="1100" baseline="0"/>
            <a:t> by a modern award. Accordingly their rates of pay are assessed against the National Minimum Wage </a:t>
          </a:r>
          <a:r>
            <a:rPr lang="en-A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from 1 July 2024 as determined by the Fair Work Commission on </a:t>
          </a:r>
          <a:r>
            <a:rPr lang="en-A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 June 2024</a:t>
          </a:r>
          <a:endParaRPr lang="en-AU" sz="1100" b="1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140777</xdr:colOff>
      <xdr:row>5</xdr:row>
      <xdr:rowOff>86097</xdr:rowOff>
    </xdr:to>
    <xdr:pic>
      <xdr:nvPicPr>
        <xdr:cNvPr id="2" name="Picture 1" descr="Salary Circular Header.PNG">
          <a:extLst>
            <a:ext uri="{FF2B5EF4-FFF2-40B4-BE49-F238E27FC236}">
              <a16:creationId xmlns:a16="http://schemas.microsoft.com/office/drawing/2014/main" id="{EB188914-20A6-4396-A6A9-DE3D68E1A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76502" cy="1003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6537C-FEDF-4FE9-8262-BAF23AC26D07}">
  <sheetPr codeName="Sheet2"/>
  <dimension ref="A1:N23"/>
  <sheetViews>
    <sheetView zoomScale="90" workbookViewId="0">
      <selection activeCell="C34" sqref="C34"/>
    </sheetView>
  </sheetViews>
  <sheetFormatPr defaultRowHeight="15"/>
  <cols>
    <col min="2" max="2" width="9.5703125" customWidth="1"/>
    <col min="3" max="3" width="28.42578125" customWidth="1"/>
    <col min="4" max="4" width="28" customWidth="1"/>
  </cols>
  <sheetData>
    <row r="1" spans="1:14">
      <c r="A1" s="22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4"/>
    </row>
    <row r="2" spans="1:14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</row>
    <row r="3" spans="1:14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</row>
    <row r="4" spans="1:14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7"/>
    </row>
    <row r="5" spans="1:14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7"/>
    </row>
    <row r="6" spans="1:14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7"/>
    </row>
    <row r="7" spans="1:14">
      <c r="A7" s="64" t="s">
        <v>0</v>
      </c>
      <c r="B7" s="65"/>
      <c r="C7" s="66">
        <v>871</v>
      </c>
      <c r="D7" s="67"/>
      <c r="E7" s="67"/>
      <c r="F7" s="67"/>
      <c r="G7" s="67"/>
      <c r="H7" s="67"/>
      <c r="I7" s="67"/>
      <c r="J7" s="50"/>
      <c r="K7" s="26"/>
      <c r="L7" s="26"/>
      <c r="M7" s="26"/>
      <c r="N7" s="27"/>
    </row>
    <row r="8" spans="1:14">
      <c r="A8" s="64" t="s">
        <v>1</v>
      </c>
      <c r="B8" s="65"/>
      <c r="C8" s="68" t="s">
        <v>2</v>
      </c>
      <c r="D8" s="68"/>
      <c r="E8" s="68"/>
      <c r="F8" s="68"/>
      <c r="G8" s="68"/>
      <c r="H8" s="68"/>
      <c r="I8" s="68"/>
      <c r="J8" s="68"/>
      <c r="K8" s="26"/>
      <c r="L8" s="26"/>
      <c r="M8" s="26"/>
      <c r="N8" s="27"/>
    </row>
    <row r="9" spans="1:14">
      <c r="A9" s="64" t="s">
        <v>3</v>
      </c>
      <c r="B9" s="65"/>
      <c r="C9" s="69">
        <v>45607</v>
      </c>
      <c r="D9" s="70"/>
      <c r="E9" s="67"/>
      <c r="F9" s="50"/>
      <c r="G9" s="50"/>
      <c r="H9" s="50"/>
      <c r="I9" s="50"/>
      <c r="J9" s="50"/>
      <c r="K9" s="26"/>
      <c r="L9" s="26"/>
      <c r="M9" s="26"/>
      <c r="N9" s="27"/>
    </row>
    <row r="10" spans="1:14">
      <c r="A10" s="61" t="s">
        <v>4</v>
      </c>
      <c r="B10" s="62"/>
      <c r="C10" s="63" t="s">
        <v>5</v>
      </c>
      <c r="D10" s="63"/>
      <c r="E10" s="63"/>
      <c r="F10" s="63"/>
      <c r="G10" s="63"/>
      <c r="H10" s="63"/>
      <c r="I10" s="63"/>
      <c r="J10" s="63"/>
      <c r="K10" s="63"/>
      <c r="L10" s="26"/>
      <c r="M10" s="26"/>
      <c r="N10" s="27"/>
    </row>
    <row r="11" spans="1:14">
      <c r="A11" s="28"/>
      <c r="B11" s="50"/>
      <c r="C11" s="50"/>
      <c r="D11" s="50"/>
      <c r="E11" s="50"/>
      <c r="F11" s="50"/>
      <c r="G11" s="50"/>
      <c r="H11" s="50"/>
      <c r="I11" s="50"/>
      <c r="J11" s="50"/>
      <c r="K11" s="26"/>
      <c r="L11" s="26"/>
      <c r="M11" s="26"/>
      <c r="N11" s="27"/>
    </row>
    <row r="12" spans="1:14">
      <c r="A12" s="61" t="s">
        <v>6</v>
      </c>
      <c r="B12" s="62"/>
      <c r="C12" s="29" t="s">
        <v>7</v>
      </c>
      <c r="D12" s="50"/>
      <c r="E12" s="50"/>
      <c r="F12" s="50"/>
      <c r="G12" s="50"/>
      <c r="H12" s="50"/>
      <c r="I12" s="50"/>
      <c r="J12" s="50"/>
      <c r="K12" s="26"/>
      <c r="L12" s="26"/>
      <c r="M12" s="26"/>
      <c r="N12" s="27"/>
    </row>
    <row r="13" spans="1:14">
      <c r="A13" s="28"/>
      <c r="B13" s="50"/>
      <c r="C13" s="50"/>
      <c r="D13" s="50"/>
      <c r="E13" s="50"/>
      <c r="F13" s="50"/>
      <c r="G13" s="50"/>
      <c r="H13" s="50"/>
      <c r="I13" s="50"/>
      <c r="J13" s="50"/>
      <c r="K13" s="26"/>
      <c r="L13" s="26"/>
      <c r="M13" s="26"/>
      <c r="N13" s="27"/>
    </row>
    <row r="14" spans="1:14">
      <c r="A14" s="61" t="s">
        <v>8</v>
      </c>
      <c r="B14" s="62"/>
      <c r="C14" s="29" t="s">
        <v>9</v>
      </c>
      <c r="D14" s="50"/>
      <c r="E14" s="50"/>
      <c r="F14" s="50"/>
      <c r="G14" s="50"/>
      <c r="H14" s="50"/>
      <c r="I14" s="50"/>
      <c r="J14" s="50"/>
      <c r="K14" s="26"/>
      <c r="L14" s="26"/>
      <c r="M14" s="26"/>
      <c r="N14" s="27"/>
    </row>
    <row r="15" spans="1:14">
      <c r="A15" s="28"/>
      <c r="B15" s="50"/>
      <c r="C15" s="50"/>
      <c r="D15" s="50"/>
      <c r="E15" s="50"/>
      <c r="F15" s="50"/>
      <c r="G15" s="50"/>
      <c r="H15" s="50"/>
      <c r="I15" s="50"/>
      <c r="J15" s="50"/>
      <c r="K15" s="26"/>
      <c r="L15" s="26"/>
      <c r="M15" s="26"/>
      <c r="N15" s="27"/>
    </row>
    <row r="16" spans="1:14">
      <c r="A16" s="61" t="s">
        <v>10</v>
      </c>
      <c r="B16" s="62"/>
      <c r="C16" s="29" t="s">
        <v>11</v>
      </c>
      <c r="D16" s="50"/>
      <c r="E16" s="50"/>
      <c r="F16" s="50"/>
      <c r="G16" s="50"/>
      <c r="H16" s="50"/>
      <c r="I16" s="50"/>
      <c r="J16" s="50"/>
      <c r="K16" s="26"/>
      <c r="L16" s="26"/>
      <c r="M16" s="26"/>
      <c r="N16" s="27"/>
    </row>
    <row r="17" spans="1:14">
      <c r="A17" s="28"/>
      <c r="B17" s="50"/>
      <c r="C17" s="50"/>
      <c r="D17" s="50"/>
      <c r="E17" s="50"/>
      <c r="F17" s="50"/>
      <c r="G17" s="50"/>
      <c r="H17" s="50"/>
      <c r="I17" s="50"/>
      <c r="J17" s="50"/>
      <c r="K17" s="26"/>
      <c r="L17" s="26"/>
      <c r="M17" s="26"/>
      <c r="N17" s="27"/>
    </row>
    <row r="18" spans="1:14">
      <c r="A18" s="61" t="s">
        <v>12</v>
      </c>
      <c r="B18" s="62"/>
      <c r="C18" s="50"/>
      <c r="D18" s="50"/>
      <c r="E18" s="50"/>
      <c r="F18" s="50"/>
      <c r="G18" s="50"/>
      <c r="H18" s="50"/>
      <c r="I18" s="50"/>
      <c r="J18" s="50"/>
      <c r="K18" s="26"/>
      <c r="L18" s="26"/>
      <c r="M18" s="26"/>
      <c r="N18" s="27"/>
    </row>
    <row r="19" spans="1:14">
      <c r="A19" s="28"/>
      <c r="B19" s="50"/>
      <c r="C19" s="30" t="s">
        <v>13</v>
      </c>
      <c r="D19" s="50" t="s">
        <v>14</v>
      </c>
      <c r="E19" s="50"/>
      <c r="F19" s="50"/>
      <c r="G19" s="50"/>
      <c r="H19" s="50"/>
      <c r="I19" s="50"/>
      <c r="J19" s="50"/>
      <c r="K19" s="26"/>
      <c r="L19" s="26"/>
      <c r="M19" s="26"/>
      <c r="N19" s="27"/>
    </row>
    <row r="20" spans="1:14">
      <c r="A20" s="28"/>
      <c r="B20" s="50"/>
      <c r="C20" s="30" t="s">
        <v>15</v>
      </c>
      <c r="D20" s="50" t="s">
        <v>14</v>
      </c>
      <c r="E20" s="50"/>
      <c r="F20" s="50"/>
      <c r="G20" s="50"/>
      <c r="H20" s="50"/>
      <c r="I20" s="50"/>
      <c r="J20" s="50"/>
      <c r="K20" s="26"/>
      <c r="L20" s="26"/>
      <c r="M20" s="26"/>
      <c r="N20" s="27"/>
    </row>
    <row r="21" spans="1:14">
      <c r="A21" s="25"/>
      <c r="B21" s="26"/>
      <c r="C21" s="30" t="s">
        <v>16</v>
      </c>
      <c r="D21" s="50" t="s">
        <v>14</v>
      </c>
      <c r="E21" s="26"/>
      <c r="F21" s="26"/>
      <c r="G21" s="26"/>
      <c r="H21" s="26"/>
      <c r="I21" s="26"/>
      <c r="J21" s="26"/>
      <c r="K21" s="26"/>
      <c r="L21" s="26"/>
      <c r="M21" s="26"/>
      <c r="N21" s="27"/>
    </row>
    <row r="22" spans="1:14">
      <c r="A22" s="25"/>
      <c r="B22" s="26"/>
      <c r="C22" s="30" t="s">
        <v>17</v>
      </c>
      <c r="D22" s="50" t="s">
        <v>14</v>
      </c>
      <c r="E22" s="26"/>
      <c r="F22" s="26"/>
      <c r="G22" s="26"/>
      <c r="H22" s="26"/>
      <c r="I22" s="26"/>
      <c r="J22" s="26"/>
      <c r="K22" s="26"/>
      <c r="L22" s="26"/>
      <c r="M22" s="26"/>
      <c r="N22" s="27"/>
    </row>
    <row r="23" spans="1:14" ht="15.75" thickBot="1">
      <c r="A23" s="31"/>
      <c r="B23" s="32"/>
      <c r="C23" s="33"/>
      <c r="D23" s="34"/>
      <c r="E23" s="32"/>
      <c r="F23" s="32"/>
      <c r="G23" s="32"/>
      <c r="H23" s="32"/>
      <c r="I23" s="32"/>
      <c r="J23" s="32"/>
      <c r="K23" s="32"/>
      <c r="L23" s="32"/>
      <c r="M23" s="32"/>
      <c r="N23" s="35"/>
    </row>
  </sheetData>
  <mergeCells count="12">
    <mergeCell ref="A7:B7"/>
    <mergeCell ref="C7:I7"/>
    <mergeCell ref="A8:B8"/>
    <mergeCell ref="C8:J8"/>
    <mergeCell ref="A9:B9"/>
    <mergeCell ref="C9:E9"/>
    <mergeCell ref="A12:B12"/>
    <mergeCell ref="A14:B14"/>
    <mergeCell ref="A16:B16"/>
    <mergeCell ref="A18:B18"/>
    <mergeCell ref="C10:K10"/>
    <mergeCell ref="A10:B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104"/>
  <sheetViews>
    <sheetView zoomScale="70" zoomScaleNormal="70" workbookViewId="0">
      <selection activeCell="B34" sqref="B34"/>
    </sheetView>
  </sheetViews>
  <sheetFormatPr defaultColWidth="9.140625" defaultRowHeight="15"/>
  <cols>
    <col min="1" max="1" width="42.7109375" style="1" customWidth="1"/>
    <col min="2" max="3" width="40.5703125" style="1" customWidth="1"/>
    <col min="4" max="4" width="34.28515625" customWidth="1"/>
    <col min="5" max="5" width="29.5703125" customWidth="1"/>
    <col min="6" max="6" width="33.85546875" customWidth="1"/>
    <col min="7" max="7" width="17.42578125" style="1" customWidth="1"/>
    <col min="8" max="8" width="40.5703125" style="1" customWidth="1"/>
    <col min="9" max="9" width="18.140625" style="1" customWidth="1"/>
    <col min="10" max="10" width="25.140625" style="1" customWidth="1"/>
    <col min="11" max="11" width="16.42578125" style="1" customWidth="1"/>
  </cols>
  <sheetData>
    <row r="1" spans="1:11" ht="30">
      <c r="A1" s="4" t="s">
        <v>18</v>
      </c>
      <c r="B1" s="5" t="s">
        <v>19</v>
      </c>
      <c r="C1" s="44" t="s">
        <v>20</v>
      </c>
      <c r="D1" s="48" t="s">
        <v>21</v>
      </c>
      <c r="E1" s="48" t="s">
        <v>22</v>
      </c>
      <c r="F1" s="48" t="s">
        <v>23</v>
      </c>
      <c r="G1" s="9"/>
      <c r="H1" s="6" t="s">
        <v>24</v>
      </c>
      <c r="I1" s="6" t="s">
        <v>25</v>
      </c>
      <c r="J1" s="6" t="s">
        <v>26</v>
      </c>
      <c r="K1" s="41" t="s">
        <v>27</v>
      </c>
    </row>
    <row r="2" spans="1:11">
      <c r="A2" s="71" t="s">
        <v>28</v>
      </c>
      <c r="B2" s="72"/>
      <c r="C2" s="72"/>
      <c r="D2" s="72"/>
      <c r="E2" s="72"/>
      <c r="F2" s="72"/>
      <c r="G2" s="72"/>
      <c r="H2" s="72"/>
      <c r="I2" s="72"/>
      <c r="J2" s="72"/>
      <c r="K2" s="73"/>
    </row>
    <row r="3" spans="1:11">
      <c r="A3" s="13" t="s">
        <v>28</v>
      </c>
      <c r="B3" s="3" t="s">
        <v>29</v>
      </c>
      <c r="C3" s="45">
        <v>3135.39</v>
      </c>
      <c r="D3" s="36">
        <v>3229.46</v>
      </c>
      <c r="E3" s="36">
        <v>3326.34</v>
      </c>
      <c r="F3" s="36">
        <v>3426.13</v>
      </c>
      <c r="G3" s="7"/>
      <c r="H3" s="11" t="s">
        <v>30</v>
      </c>
      <c r="I3" s="16">
        <v>915.9</v>
      </c>
      <c r="J3" s="17">
        <f>C3-I3</f>
        <v>2219.4899999999998</v>
      </c>
      <c r="K3" s="42">
        <f>(C3-I3)/C3</f>
        <v>0.70788322983743646</v>
      </c>
    </row>
    <row r="4" spans="1:11">
      <c r="A4" s="71" t="s">
        <v>31</v>
      </c>
      <c r="B4" s="72"/>
      <c r="C4" s="72"/>
      <c r="D4" s="72"/>
      <c r="E4" s="72"/>
      <c r="F4" s="72"/>
      <c r="G4" s="72"/>
      <c r="H4" s="72"/>
      <c r="I4" s="72"/>
      <c r="J4" s="72"/>
      <c r="K4" s="73"/>
    </row>
    <row r="5" spans="1:11">
      <c r="A5" s="13" t="s">
        <v>32</v>
      </c>
      <c r="B5" s="3" t="s">
        <v>33</v>
      </c>
      <c r="C5" s="45">
        <v>3412.15</v>
      </c>
      <c r="D5" s="36">
        <v>3514.15</v>
      </c>
      <c r="E5" s="36">
        <v>3619.95</v>
      </c>
      <c r="F5" s="36">
        <v>3728.54</v>
      </c>
      <c r="G5" s="7"/>
      <c r="H5" s="11" t="s">
        <v>30</v>
      </c>
      <c r="I5" s="16">
        <v>915.9</v>
      </c>
      <c r="J5" s="17">
        <f>C5-I5</f>
        <v>2496.25</v>
      </c>
      <c r="K5" s="42">
        <f t="shared" ref="K5:K7" si="0">(C5-I5)/C5</f>
        <v>0.73157686502644959</v>
      </c>
    </row>
    <row r="6" spans="1:11">
      <c r="A6" s="13" t="s">
        <v>34</v>
      </c>
      <c r="B6" s="3" t="s">
        <v>35</v>
      </c>
      <c r="C6" s="45">
        <v>3633.54</v>
      </c>
      <c r="D6" s="36">
        <v>3742.55</v>
      </c>
      <c r="E6" s="36">
        <v>3854.82</v>
      </c>
      <c r="F6" s="36">
        <v>3970.47</v>
      </c>
      <c r="G6" s="7"/>
      <c r="H6" s="11" t="s">
        <v>30</v>
      </c>
      <c r="I6" s="16">
        <v>915.9</v>
      </c>
      <c r="J6" s="17">
        <f>C6-I6</f>
        <v>2717.64</v>
      </c>
      <c r="K6" s="42">
        <f t="shared" si="0"/>
        <v>0.747931769018643</v>
      </c>
    </row>
    <row r="7" spans="1:11">
      <c r="A7" s="13" t="s">
        <v>36</v>
      </c>
      <c r="B7" s="3" t="s">
        <v>37</v>
      </c>
      <c r="C7" s="45">
        <v>3854.77</v>
      </c>
      <c r="D7" s="36">
        <v>3970.42</v>
      </c>
      <c r="E7" s="40">
        <v>4089.53</v>
      </c>
      <c r="F7" s="36">
        <v>4212.21</v>
      </c>
      <c r="G7" s="7"/>
      <c r="H7" s="11" t="s">
        <v>30</v>
      </c>
      <c r="I7" s="16">
        <v>915.9</v>
      </c>
      <c r="J7" s="17">
        <f>C7-I7</f>
        <v>2938.87</v>
      </c>
      <c r="K7" s="42">
        <f t="shared" si="0"/>
        <v>0.76239827538348592</v>
      </c>
    </row>
    <row r="8" spans="1:11">
      <c r="A8" s="71" t="s">
        <v>38</v>
      </c>
      <c r="B8" s="72"/>
      <c r="C8" s="72"/>
      <c r="D8" s="72"/>
      <c r="E8" s="72"/>
      <c r="F8" s="72"/>
      <c r="G8" s="72"/>
      <c r="H8" s="72"/>
      <c r="I8" s="72"/>
      <c r="J8" s="72"/>
      <c r="K8" s="73"/>
    </row>
    <row r="9" spans="1:11">
      <c r="A9" s="13" t="s">
        <v>39</v>
      </c>
      <c r="B9" s="3" t="s">
        <v>40</v>
      </c>
      <c r="C9" s="45">
        <v>4315.82</v>
      </c>
      <c r="D9" s="36">
        <v>4445.3</v>
      </c>
      <c r="E9" s="36">
        <v>4578.66</v>
      </c>
      <c r="F9" s="36">
        <v>4716.0200000000004</v>
      </c>
      <c r="G9" s="7"/>
      <c r="H9" s="11" t="s">
        <v>30</v>
      </c>
      <c r="I9" s="16">
        <v>915.9</v>
      </c>
      <c r="J9" s="17">
        <f>C9-I9</f>
        <v>3399.9199999999996</v>
      </c>
      <c r="K9" s="42">
        <f t="shared" ref="K9:K13" si="1">(C9-I9)/C9</f>
        <v>0.78778076935553376</v>
      </c>
    </row>
    <row r="10" spans="1:11">
      <c r="A10" s="13" t="s">
        <v>41</v>
      </c>
      <c r="B10" s="3" t="s">
        <v>42</v>
      </c>
      <c r="C10" s="45">
        <v>4516.08</v>
      </c>
      <c r="D10" s="36">
        <v>4651.57</v>
      </c>
      <c r="E10" s="36">
        <v>4791.1099999999997</v>
      </c>
      <c r="F10" s="36">
        <v>4934.8500000000004</v>
      </c>
      <c r="G10" s="7"/>
      <c r="H10" s="11" t="s">
        <v>30</v>
      </c>
      <c r="I10" s="16">
        <v>915.9</v>
      </c>
      <c r="J10" s="17">
        <f>C10-I10</f>
        <v>3600.18</v>
      </c>
      <c r="K10" s="42">
        <f t="shared" si="1"/>
        <v>0.79719136950629743</v>
      </c>
    </row>
    <row r="11" spans="1:11">
      <c r="A11" s="13" t="s">
        <v>43</v>
      </c>
      <c r="B11" s="3" t="s">
        <v>44</v>
      </c>
      <c r="C11" s="45">
        <v>4716.22</v>
      </c>
      <c r="D11" s="36">
        <v>4857.71</v>
      </c>
      <c r="E11" s="36">
        <v>5003.4399999999996</v>
      </c>
      <c r="F11" s="36">
        <v>5153.55</v>
      </c>
      <c r="G11" s="7"/>
      <c r="H11" s="11" t="s">
        <v>30</v>
      </c>
      <c r="I11" s="16">
        <v>915.9</v>
      </c>
      <c r="J11" s="17">
        <f>C11-I11</f>
        <v>3800.32</v>
      </c>
      <c r="K11" s="42">
        <f t="shared" si="1"/>
        <v>0.80579786354326133</v>
      </c>
    </row>
    <row r="12" spans="1:11">
      <c r="A12" s="13" t="s">
        <v>45</v>
      </c>
      <c r="B12" s="3" t="s">
        <v>46</v>
      </c>
      <c r="C12" s="45">
        <v>4916.4399999999996</v>
      </c>
      <c r="D12" s="36">
        <v>5063.9399999999996</v>
      </c>
      <c r="E12" s="36">
        <v>5215.8599999999997</v>
      </c>
      <c r="F12" s="36">
        <v>5372.33</v>
      </c>
      <c r="G12" s="7"/>
      <c r="H12" s="11" t="s">
        <v>30</v>
      </c>
      <c r="I12" s="16">
        <v>915.9</v>
      </c>
      <c r="J12" s="17">
        <f>C12-I12</f>
        <v>4000.5399999999995</v>
      </c>
      <c r="K12" s="42">
        <f t="shared" si="1"/>
        <v>0.81370666579883</v>
      </c>
    </row>
    <row r="13" spans="1:11">
      <c r="A13" s="13" t="s">
        <v>47</v>
      </c>
      <c r="B13" s="14" t="s">
        <v>48</v>
      </c>
      <c r="C13" s="47">
        <v>5150.97</v>
      </c>
      <c r="D13" s="36">
        <v>5305.5</v>
      </c>
      <c r="E13" s="36">
        <v>5464.66</v>
      </c>
      <c r="F13" s="36">
        <v>5628.6</v>
      </c>
      <c r="G13" s="7"/>
      <c r="H13" s="11" t="s">
        <v>30</v>
      </c>
      <c r="I13" s="16">
        <v>915.9</v>
      </c>
      <c r="J13" s="17">
        <f>C13-I13</f>
        <v>4235.0700000000006</v>
      </c>
      <c r="K13" s="42">
        <f t="shared" si="1"/>
        <v>0.82218883045329338</v>
      </c>
    </row>
    <row r="14" spans="1:11">
      <c r="A14" s="71" t="s">
        <v>49</v>
      </c>
      <c r="B14" s="72"/>
      <c r="C14" s="72"/>
      <c r="D14" s="72"/>
      <c r="E14" s="72"/>
      <c r="F14" s="72"/>
      <c r="G14" s="72"/>
      <c r="H14" s="72"/>
      <c r="I14" s="72"/>
      <c r="J14" s="72"/>
      <c r="K14" s="73"/>
    </row>
    <row r="15" spans="1:11">
      <c r="A15" s="13" t="s">
        <v>50</v>
      </c>
      <c r="B15" s="3" t="s">
        <v>51</v>
      </c>
      <c r="C15" s="45">
        <v>5298.38</v>
      </c>
      <c r="D15" s="36">
        <v>5457.33</v>
      </c>
      <c r="E15" s="36">
        <v>5621.05</v>
      </c>
      <c r="F15" s="36">
        <v>5789.68</v>
      </c>
      <c r="G15" s="7"/>
      <c r="H15" s="11" t="s">
        <v>30</v>
      </c>
      <c r="I15" s="16">
        <v>915.9</v>
      </c>
      <c r="J15" s="17">
        <f t="shared" ref="J15:J18" si="2">C15-I15</f>
        <v>4382.4800000000005</v>
      </c>
      <c r="K15" s="42">
        <f t="shared" ref="K15:K19" si="3">(C15-I15)/C15</f>
        <v>0.82713584152137076</v>
      </c>
    </row>
    <row r="16" spans="1:11">
      <c r="A16" s="13" t="s">
        <v>50</v>
      </c>
      <c r="B16" s="3" t="s">
        <v>51</v>
      </c>
      <c r="C16" s="47">
        <v>5516.94</v>
      </c>
      <c r="D16" s="36">
        <v>5682.45</v>
      </c>
      <c r="E16" s="40">
        <v>5852.92</v>
      </c>
      <c r="F16" s="36">
        <v>6028.51</v>
      </c>
      <c r="G16" s="7"/>
      <c r="H16" s="11" t="s">
        <v>30</v>
      </c>
      <c r="I16" s="16">
        <v>915.9</v>
      </c>
      <c r="J16" s="17">
        <f t="shared" si="2"/>
        <v>4601.04</v>
      </c>
      <c r="K16" s="42">
        <f t="shared" si="3"/>
        <v>0.8339840563790798</v>
      </c>
    </row>
    <row r="17" spans="1:11">
      <c r="A17" s="13" t="s">
        <v>52</v>
      </c>
      <c r="B17" s="3" t="s">
        <v>51</v>
      </c>
      <c r="C17" s="45">
        <v>5298.38</v>
      </c>
      <c r="D17" s="36">
        <v>5457.33</v>
      </c>
      <c r="E17" s="36">
        <v>5621.05</v>
      </c>
      <c r="F17" s="36">
        <v>5789.68</v>
      </c>
      <c r="G17" s="7"/>
      <c r="H17" s="11" t="s">
        <v>30</v>
      </c>
      <c r="I17" s="16">
        <v>915.9</v>
      </c>
      <c r="J17" s="17">
        <f t="shared" si="2"/>
        <v>4382.4800000000005</v>
      </c>
      <c r="K17" s="42">
        <f t="shared" si="3"/>
        <v>0.82713584152137076</v>
      </c>
    </row>
    <row r="18" spans="1:11">
      <c r="A18" s="13" t="s">
        <v>53</v>
      </c>
      <c r="B18" s="3" t="s">
        <v>51</v>
      </c>
      <c r="C18" s="45">
        <v>5516.94</v>
      </c>
      <c r="D18" s="36">
        <v>5682.45</v>
      </c>
      <c r="E18" s="36">
        <v>5852.92</v>
      </c>
      <c r="F18" s="36">
        <v>6028.51</v>
      </c>
      <c r="G18" s="7"/>
      <c r="H18" s="11" t="s">
        <v>30</v>
      </c>
      <c r="I18" s="16">
        <v>915.9</v>
      </c>
      <c r="J18" s="17">
        <f t="shared" si="2"/>
        <v>4601.04</v>
      </c>
      <c r="K18" s="42">
        <f t="shared" si="3"/>
        <v>0.8339840563790798</v>
      </c>
    </row>
    <row r="19" spans="1:11">
      <c r="A19" s="13" t="s">
        <v>54</v>
      </c>
      <c r="B19" s="3" t="s">
        <v>55</v>
      </c>
      <c r="C19" s="47">
        <v>6361.71</v>
      </c>
      <c r="D19" s="36">
        <v>6552.56</v>
      </c>
      <c r="E19" s="36">
        <v>6749.13</v>
      </c>
      <c r="F19" s="36">
        <v>6951.61</v>
      </c>
      <c r="G19" s="7"/>
      <c r="H19" s="11" t="s">
        <v>30</v>
      </c>
      <c r="I19" s="16">
        <v>915.9</v>
      </c>
      <c r="J19" s="17">
        <f>C19-I19</f>
        <v>5445.81</v>
      </c>
      <c r="K19" s="42">
        <f t="shared" si="3"/>
        <v>0.85602927514771976</v>
      </c>
    </row>
    <row r="20" spans="1:11">
      <c r="A20" s="71" t="s">
        <v>56</v>
      </c>
      <c r="B20" s="72"/>
      <c r="C20" s="72"/>
      <c r="D20" s="72"/>
      <c r="E20" s="72"/>
      <c r="F20" s="72"/>
      <c r="G20" s="72"/>
      <c r="H20" s="72"/>
      <c r="I20" s="72"/>
      <c r="J20" s="72"/>
      <c r="K20" s="73"/>
    </row>
    <row r="21" spans="1:11">
      <c r="A21" s="13" t="s">
        <v>57</v>
      </c>
      <c r="B21" s="3" t="s">
        <v>58</v>
      </c>
      <c r="C21" s="45">
        <v>5880.98</v>
      </c>
      <c r="D21" s="36">
        <v>6057.41</v>
      </c>
      <c r="E21" s="36">
        <v>6239.13</v>
      </c>
      <c r="F21" s="36">
        <v>6426.3</v>
      </c>
      <c r="G21" s="7"/>
      <c r="H21" s="11" t="s">
        <v>30</v>
      </c>
      <c r="I21" s="16">
        <v>915.9</v>
      </c>
      <c r="J21" s="17">
        <f t="shared" ref="J21:J24" si="4">C21-I21</f>
        <v>4965.08</v>
      </c>
      <c r="K21" s="42">
        <f>(C21-I21)/C21</f>
        <v>0.84426065043581178</v>
      </c>
    </row>
    <row r="22" spans="1:11">
      <c r="A22" s="13" t="s">
        <v>59</v>
      </c>
      <c r="B22" s="3" t="s">
        <v>58</v>
      </c>
      <c r="C22" s="45">
        <v>6426.96</v>
      </c>
      <c r="D22" s="40">
        <v>6619.77</v>
      </c>
      <c r="E22" s="36">
        <v>6818.37</v>
      </c>
      <c r="F22" s="36">
        <v>7022.92</v>
      </c>
      <c r="G22" s="7"/>
      <c r="H22" s="11" t="s">
        <v>30</v>
      </c>
      <c r="I22" s="16">
        <v>915.9</v>
      </c>
      <c r="J22" s="17">
        <f t="shared" si="4"/>
        <v>5511.06</v>
      </c>
      <c r="K22" s="42">
        <f>(C22-I22)/C22</f>
        <v>0.85749094439672879</v>
      </c>
    </row>
    <row r="23" spans="1:11">
      <c r="A23" s="13" t="s">
        <v>60</v>
      </c>
      <c r="B23" s="3" t="s">
        <v>58</v>
      </c>
      <c r="C23" s="45">
        <v>5880.98</v>
      </c>
      <c r="D23" s="36">
        <v>6057.41</v>
      </c>
      <c r="E23" s="36">
        <v>6239.13</v>
      </c>
      <c r="F23" s="36">
        <v>6426.3</v>
      </c>
      <c r="G23" s="7"/>
      <c r="H23" s="11" t="s">
        <v>30</v>
      </c>
      <c r="I23" s="16">
        <v>915.9</v>
      </c>
      <c r="J23" s="17">
        <f t="shared" si="4"/>
        <v>4965.08</v>
      </c>
      <c r="K23" s="42">
        <f>(C23-I23)/C23</f>
        <v>0.84426065043581178</v>
      </c>
    </row>
    <row r="24" spans="1:11">
      <c r="A24" s="13" t="s">
        <v>60</v>
      </c>
      <c r="B24" s="3" t="s">
        <v>58</v>
      </c>
      <c r="C24" s="45">
        <v>6426.96</v>
      </c>
      <c r="D24" s="36">
        <v>6619.77</v>
      </c>
      <c r="E24" s="36">
        <v>6818.37</v>
      </c>
      <c r="F24" s="36">
        <v>7022.92</v>
      </c>
      <c r="G24" s="7"/>
      <c r="H24" s="11" t="s">
        <v>30</v>
      </c>
      <c r="I24" s="16">
        <v>915.9</v>
      </c>
      <c r="J24" s="17">
        <f t="shared" si="4"/>
        <v>5511.06</v>
      </c>
      <c r="K24" s="42">
        <f>(C24-I24)/C24</f>
        <v>0.85749094439672879</v>
      </c>
    </row>
    <row r="25" spans="1:11" ht="15.75" thickBot="1">
      <c r="A25" s="15" t="s">
        <v>61</v>
      </c>
      <c r="B25" s="18" t="s">
        <v>62</v>
      </c>
      <c r="C25" s="46">
        <v>6816.09</v>
      </c>
      <c r="D25" s="37">
        <v>7020.57</v>
      </c>
      <c r="E25" s="37">
        <v>7231.19</v>
      </c>
      <c r="F25" s="37">
        <v>7448.13</v>
      </c>
      <c r="G25" s="8"/>
      <c r="H25" s="12" t="s">
        <v>30</v>
      </c>
      <c r="I25" s="19">
        <v>915.9</v>
      </c>
      <c r="J25" s="20">
        <f>C25-I25</f>
        <v>5900.1900000000005</v>
      </c>
      <c r="K25" s="43">
        <f>(C25-I25)/C25</f>
        <v>0.86562677429435353</v>
      </c>
    </row>
    <row r="104" spans="1:1">
      <c r="A104" s="2"/>
    </row>
  </sheetData>
  <mergeCells count="5">
    <mergeCell ref="A2:K2"/>
    <mergeCell ref="A4:K4"/>
    <mergeCell ref="A8:K8"/>
    <mergeCell ref="A14:K14"/>
    <mergeCell ref="A20:K20"/>
  </mergeCells>
  <phoneticPr fontId="1" type="noConversion"/>
  <pageMargins left="0.7" right="0.7" top="0.75" bottom="0.75" header="0.3" footer="0.3"/>
  <pageSetup paperSize="8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BD981-6A64-4672-9EB5-30BED1C0CA03}">
  <sheetPr codeName="Sheet3"/>
  <dimension ref="A1:E11"/>
  <sheetViews>
    <sheetView zoomScale="92" workbookViewId="0"/>
  </sheetViews>
  <sheetFormatPr defaultRowHeight="15"/>
  <cols>
    <col min="1" max="1" width="53.85546875" style="1" customWidth="1"/>
    <col min="2" max="2" width="32.140625" style="1" customWidth="1"/>
    <col min="3" max="3" width="30" customWidth="1"/>
    <col min="4" max="4" width="29.85546875" customWidth="1"/>
    <col min="5" max="5" width="30.42578125" customWidth="1"/>
  </cols>
  <sheetData>
    <row r="1" spans="1:5">
      <c r="A1" s="38" t="s">
        <v>63</v>
      </c>
    </row>
    <row r="2" spans="1:5" ht="14.1" customHeight="1"/>
    <row r="3" spans="1:5" ht="14.1" customHeight="1">
      <c r="A3" s="39"/>
      <c r="B3" s="49" t="s">
        <v>64</v>
      </c>
      <c r="C3" s="14" t="s">
        <v>65</v>
      </c>
      <c r="D3" s="14" t="s">
        <v>22</v>
      </c>
      <c r="E3" s="14" t="s">
        <v>23</v>
      </c>
    </row>
    <row r="4" spans="1:5" ht="14.1" customHeight="1">
      <c r="A4" s="51" t="s">
        <v>66</v>
      </c>
      <c r="B4" s="47">
        <v>9.14</v>
      </c>
      <c r="C4" s="36">
        <v>9.41</v>
      </c>
      <c r="D4" s="36">
        <v>9.6999999999999993</v>
      </c>
      <c r="E4" s="36">
        <v>9.99</v>
      </c>
    </row>
    <row r="5" spans="1:5" ht="14.1" customHeight="1">
      <c r="A5" s="57" t="s">
        <v>67</v>
      </c>
      <c r="B5" s="47">
        <f>SUM(B4/5)</f>
        <v>1.8280000000000001</v>
      </c>
      <c r="C5" s="36">
        <f t="shared" ref="C5:E5" si="0">SUM(C4/5)</f>
        <v>1.8820000000000001</v>
      </c>
      <c r="D5" s="36">
        <f t="shared" si="0"/>
        <v>1.94</v>
      </c>
      <c r="E5" s="36">
        <f t="shared" si="0"/>
        <v>1.998</v>
      </c>
    </row>
    <row r="6" spans="1:5" ht="14.1" customHeight="1">
      <c r="A6" s="57"/>
      <c r="B6" s="56"/>
      <c r="C6" s="54"/>
      <c r="D6" s="54"/>
      <c r="E6" s="54"/>
    </row>
    <row r="7" spans="1:5" ht="14.1" customHeight="1">
      <c r="A7" s="55" t="s">
        <v>68</v>
      </c>
      <c r="B7" s="56"/>
      <c r="C7" s="54"/>
      <c r="D7" s="54"/>
      <c r="E7" s="54"/>
    </row>
    <row r="8" spans="1:5" ht="14.1" customHeight="1">
      <c r="A8" s="57"/>
      <c r="B8" s="56"/>
      <c r="C8" s="54"/>
      <c r="D8" s="54"/>
      <c r="E8" s="54"/>
    </row>
    <row r="9" spans="1:5" ht="14.1" customHeight="1">
      <c r="A9" s="52" t="s">
        <v>69</v>
      </c>
      <c r="B9" s="47">
        <v>56.45</v>
      </c>
      <c r="C9" s="36">
        <v>58.14</v>
      </c>
      <c r="D9" s="36">
        <v>59.89</v>
      </c>
      <c r="E9" s="36">
        <v>61.69</v>
      </c>
    </row>
    <row r="10" spans="1:5" ht="14.1" customHeight="1">
      <c r="A10" s="52" t="s">
        <v>70</v>
      </c>
      <c r="B10" s="47">
        <v>90.32</v>
      </c>
      <c r="C10" s="36">
        <v>93.03</v>
      </c>
      <c r="D10" s="36">
        <v>95.82</v>
      </c>
      <c r="E10" s="36">
        <v>98.7</v>
      </c>
    </row>
    <row r="11" spans="1:5">
      <c r="B11" s="53"/>
      <c r="C11" s="54"/>
      <c r="D11" s="54"/>
      <c r="E11" s="5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7BF36-89EB-47FD-813F-78727A402950}">
  <sheetPr codeName="Sheet4"/>
  <dimension ref="A1:E1"/>
  <sheetViews>
    <sheetView workbookViewId="0"/>
  </sheetViews>
  <sheetFormatPr defaultRowHeight="15"/>
  <cols>
    <col min="1" max="5" width="40.5703125" style="1" customWidth="1"/>
    <col min="6" max="6" width="13.85546875" customWidth="1"/>
    <col min="7" max="7" width="18.140625" customWidth="1"/>
    <col min="8" max="8" width="25.140625" customWidth="1"/>
    <col min="9" max="9" width="58.5703125" customWidth="1"/>
    <col min="10" max="10" width="22.85546875" customWidth="1"/>
    <col min="11" max="11" width="21.42578125" customWidth="1"/>
    <col min="12" max="12" width="18.42578125" customWidth="1"/>
  </cols>
  <sheetData>
    <row r="1" spans="1:2">
      <c r="A1" s="21" t="s">
        <v>71</v>
      </c>
      <c r="B1" s="1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12A09-6C9E-46C8-9610-8D69959E1450}">
  <sheetPr filterMode="1">
    <pageSetUpPr fitToPage="1"/>
  </sheetPr>
  <dimension ref="A1:L104"/>
  <sheetViews>
    <sheetView zoomScale="70" zoomScaleNormal="70" workbookViewId="0">
      <selection activeCell="D29" sqref="D29"/>
    </sheetView>
  </sheetViews>
  <sheetFormatPr defaultColWidth="9.140625" defaultRowHeight="15"/>
  <cols>
    <col min="2" max="2" width="42.7109375" style="1" customWidth="1"/>
    <col min="3" max="4" width="40.5703125" style="1" customWidth="1"/>
    <col min="5" max="5" width="34.28515625" customWidth="1"/>
    <col min="6" max="6" width="29.5703125" customWidth="1"/>
    <col min="7" max="7" width="33.85546875" customWidth="1"/>
    <col min="8" max="8" width="17.42578125" style="1" customWidth="1"/>
    <col min="9" max="9" width="40.5703125" style="1" customWidth="1"/>
    <col min="10" max="10" width="18.140625" style="1" customWidth="1"/>
    <col min="11" max="11" width="25.140625" style="1" customWidth="1"/>
    <col min="12" max="12" width="16.42578125" style="1" customWidth="1"/>
  </cols>
  <sheetData>
    <row r="1" spans="1:12" ht="30">
      <c r="B1" s="74" t="s">
        <v>18</v>
      </c>
      <c r="C1" s="75" t="s">
        <v>19</v>
      </c>
      <c r="D1" s="44" t="s">
        <v>20</v>
      </c>
      <c r="E1" s="76" t="s">
        <v>21</v>
      </c>
      <c r="F1" s="76" t="s">
        <v>22</v>
      </c>
      <c r="G1" s="76" t="s">
        <v>23</v>
      </c>
      <c r="H1" s="9"/>
      <c r="I1" s="6" t="s">
        <v>24</v>
      </c>
      <c r="J1" s="6" t="s">
        <v>25</v>
      </c>
      <c r="K1" s="6" t="s">
        <v>26</v>
      </c>
      <c r="L1" s="41" t="s">
        <v>27</v>
      </c>
    </row>
    <row r="2" spans="1:12" hidden="1">
      <c r="B2" s="58" t="s">
        <v>28</v>
      </c>
      <c r="C2" s="59"/>
      <c r="D2" s="59"/>
      <c r="E2" s="59"/>
      <c r="F2" s="59"/>
      <c r="G2" s="59"/>
      <c r="H2" s="59"/>
      <c r="I2" s="59"/>
      <c r="J2" s="59"/>
      <c r="K2" s="59"/>
      <c r="L2" s="60"/>
    </row>
    <row r="3" spans="1:12">
      <c r="A3" t="str">
        <f>TRIM(C3)</f>
        <v>DF1</v>
      </c>
      <c r="B3" s="77" t="s">
        <v>28</v>
      </c>
      <c r="C3" s="3" t="s">
        <v>29</v>
      </c>
      <c r="D3" s="45">
        <v>3135.39</v>
      </c>
      <c r="E3" s="78">
        <v>3229.46</v>
      </c>
      <c r="F3" s="78">
        <v>3326.34</v>
      </c>
      <c r="G3" s="78">
        <v>3426.13</v>
      </c>
      <c r="H3" s="7"/>
      <c r="I3" s="79" t="s">
        <v>30</v>
      </c>
      <c r="J3" s="80">
        <v>915.9</v>
      </c>
      <c r="K3" s="81">
        <f>D3-J3</f>
        <v>2219.4899999999998</v>
      </c>
      <c r="L3" s="82">
        <f>(D3-J3)/D3</f>
        <v>0.70788322983743646</v>
      </c>
    </row>
    <row r="4" spans="1:12" hidden="1">
      <c r="B4" s="58" t="s">
        <v>31</v>
      </c>
      <c r="C4" s="59"/>
      <c r="D4" s="59"/>
      <c r="E4" s="59"/>
      <c r="F4" s="59"/>
      <c r="G4" s="59"/>
      <c r="H4" s="59"/>
      <c r="I4" s="59"/>
      <c r="J4" s="59"/>
      <c r="K4" s="59"/>
      <c r="L4" s="60"/>
    </row>
    <row r="5" spans="1:12">
      <c r="A5" t="str">
        <f t="shared" ref="A5:A7" si="0">TRIM(C5)</f>
        <v>DF2</v>
      </c>
      <c r="B5" s="77" t="s">
        <v>32</v>
      </c>
      <c r="C5" s="3" t="s">
        <v>33</v>
      </c>
      <c r="D5" s="45">
        <v>3412.15</v>
      </c>
      <c r="E5" s="78">
        <v>3514.15</v>
      </c>
      <c r="F5" s="78">
        <v>3619.95</v>
      </c>
      <c r="G5" s="78">
        <v>3728.54</v>
      </c>
      <c r="H5" s="7"/>
      <c r="I5" s="79" t="s">
        <v>30</v>
      </c>
      <c r="J5" s="80">
        <v>915.9</v>
      </c>
      <c r="K5" s="81">
        <f>D5-J5</f>
        <v>2496.25</v>
      </c>
      <c r="L5" s="82">
        <f t="shared" ref="L5:L7" si="1">(D5-J5)/D5</f>
        <v>0.73157686502644959</v>
      </c>
    </row>
    <row r="6" spans="1:12">
      <c r="A6" t="str">
        <f t="shared" si="0"/>
        <v>DF3</v>
      </c>
      <c r="B6" s="77" t="s">
        <v>34</v>
      </c>
      <c r="C6" s="3" t="s">
        <v>35</v>
      </c>
      <c r="D6" s="45">
        <v>3633.54</v>
      </c>
      <c r="E6" s="78">
        <v>3742.55</v>
      </c>
      <c r="F6" s="78">
        <v>3854.82</v>
      </c>
      <c r="G6" s="78">
        <v>3970.47</v>
      </c>
      <c r="H6" s="7"/>
      <c r="I6" s="79" t="s">
        <v>30</v>
      </c>
      <c r="J6" s="80">
        <v>915.9</v>
      </c>
      <c r="K6" s="81">
        <f>D6-J6</f>
        <v>2717.64</v>
      </c>
      <c r="L6" s="82">
        <f t="shared" si="1"/>
        <v>0.747931769018643</v>
      </c>
    </row>
    <row r="7" spans="1:12">
      <c r="A7" t="str">
        <f t="shared" si="0"/>
        <v>DF4</v>
      </c>
      <c r="B7" s="77" t="s">
        <v>36</v>
      </c>
      <c r="C7" s="3" t="s">
        <v>37</v>
      </c>
      <c r="D7" s="45">
        <v>3854.77</v>
      </c>
      <c r="E7" s="78">
        <v>3970.42</v>
      </c>
      <c r="F7" s="83">
        <v>4089.53</v>
      </c>
      <c r="G7" s="78">
        <v>4212.21</v>
      </c>
      <c r="H7" s="7"/>
      <c r="I7" s="79" t="s">
        <v>30</v>
      </c>
      <c r="J7" s="80">
        <v>915.9</v>
      </c>
      <c r="K7" s="81">
        <f>D7-J7</f>
        <v>2938.87</v>
      </c>
      <c r="L7" s="82">
        <f t="shared" si="1"/>
        <v>0.76239827538348592</v>
      </c>
    </row>
    <row r="8" spans="1:12" hidden="1">
      <c r="B8" s="58" t="s">
        <v>38</v>
      </c>
      <c r="C8" s="59"/>
      <c r="D8" s="59"/>
      <c r="E8" s="59"/>
      <c r="F8" s="59"/>
      <c r="G8" s="59"/>
      <c r="H8" s="59"/>
      <c r="I8" s="59"/>
      <c r="J8" s="59"/>
      <c r="K8" s="59"/>
      <c r="L8" s="60"/>
    </row>
    <row r="9" spans="1:12">
      <c r="A9" t="str">
        <f t="shared" ref="A9:A13" si="2">TRIM(C9)</f>
        <v>DG3</v>
      </c>
      <c r="B9" s="77" t="s">
        <v>39</v>
      </c>
      <c r="C9" s="3" t="s">
        <v>40</v>
      </c>
      <c r="D9" s="45">
        <v>4315.82</v>
      </c>
      <c r="E9" s="78">
        <v>4445.3</v>
      </c>
      <c r="F9" s="78">
        <v>4578.66</v>
      </c>
      <c r="G9" s="78">
        <v>4716.0200000000004</v>
      </c>
      <c r="H9" s="7"/>
      <c r="I9" s="79" t="s">
        <v>30</v>
      </c>
      <c r="J9" s="80">
        <v>915.9</v>
      </c>
      <c r="K9" s="81">
        <f>D9-J9</f>
        <v>3399.9199999999996</v>
      </c>
      <c r="L9" s="82">
        <f t="shared" ref="L9:L13" si="3">(D9-J9)/D9</f>
        <v>0.78778076935553376</v>
      </c>
    </row>
    <row r="10" spans="1:12">
      <c r="A10" t="str">
        <f t="shared" si="2"/>
        <v>DG4</v>
      </c>
      <c r="B10" s="77" t="s">
        <v>41</v>
      </c>
      <c r="C10" s="3" t="s">
        <v>42</v>
      </c>
      <c r="D10" s="45">
        <v>4516.08</v>
      </c>
      <c r="E10" s="78">
        <v>4651.57</v>
      </c>
      <c r="F10" s="78">
        <v>4791.1099999999997</v>
      </c>
      <c r="G10" s="78">
        <v>4934.8500000000004</v>
      </c>
      <c r="H10" s="7"/>
      <c r="I10" s="79" t="s">
        <v>30</v>
      </c>
      <c r="J10" s="80">
        <v>915.9</v>
      </c>
      <c r="K10" s="81">
        <f>D10-J10</f>
        <v>3600.18</v>
      </c>
      <c r="L10" s="82">
        <f t="shared" si="3"/>
        <v>0.79719136950629743</v>
      </c>
    </row>
    <row r="11" spans="1:12">
      <c r="A11" t="str">
        <f t="shared" si="2"/>
        <v>DG5</v>
      </c>
      <c r="B11" s="77" t="s">
        <v>43</v>
      </c>
      <c r="C11" s="3" t="s">
        <v>44</v>
      </c>
      <c r="D11" s="45">
        <v>4716.22</v>
      </c>
      <c r="E11" s="78">
        <v>4857.71</v>
      </c>
      <c r="F11" s="78">
        <v>5003.4399999999996</v>
      </c>
      <c r="G11" s="78">
        <v>5153.55</v>
      </c>
      <c r="H11" s="7"/>
      <c r="I11" s="79" t="s">
        <v>30</v>
      </c>
      <c r="J11" s="80">
        <v>915.9</v>
      </c>
      <c r="K11" s="81">
        <f>D11-J11</f>
        <v>3800.32</v>
      </c>
      <c r="L11" s="82">
        <f t="shared" si="3"/>
        <v>0.80579786354326133</v>
      </c>
    </row>
    <row r="12" spans="1:12">
      <c r="A12" t="str">
        <f t="shared" si="2"/>
        <v>DG6</v>
      </c>
      <c r="B12" s="77" t="s">
        <v>45</v>
      </c>
      <c r="C12" s="3" t="s">
        <v>46</v>
      </c>
      <c r="D12" s="45">
        <v>4916.4399999999996</v>
      </c>
      <c r="E12" s="78">
        <v>5063.9399999999996</v>
      </c>
      <c r="F12" s="78">
        <v>5215.8599999999997</v>
      </c>
      <c r="G12" s="78">
        <v>5372.33</v>
      </c>
      <c r="H12" s="7"/>
      <c r="I12" s="79" t="s">
        <v>30</v>
      </c>
      <c r="J12" s="80">
        <v>915.9</v>
      </c>
      <c r="K12" s="81">
        <f>D12-J12</f>
        <v>4000.5399999999995</v>
      </c>
      <c r="L12" s="82">
        <f t="shared" si="3"/>
        <v>0.81370666579883</v>
      </c>
    </row>
    <row r="13" spans="1:12">
      <c r="A13" t="str">
        <f t="shared" si="2"/>
        <v>DG7</v>
      </c>
      <c r="B13" s="77" t="s">
        <v>47</v>
      </c>
      <c r="C13" s="84" t="s">
        <v>48</v>
      </c>
      <c r="D13" s="85">
        <v>5150.97</v>
      </c>
      <c r="E13" s="78">
        <v>5305.5</v>
      </c>
      <c r="F13" s="78">
        <v>5464.66</v>
      </c>
      <c r="G13" s="78">
        <v>5628.6</v>
      </c>
      <c r="H13" s="7"/>
      <c r="I13" s="79" t="s">
        <v>30</v>
      </c>
      <c r="J13" s="80">
        <v>915.9</v>
      </c>
      <c r="K13" s="81">
        <f>D13-J13</f>
        <v>4235.0700000000006</v>
      </c>
      <c r="L13" s="82">
        <f t="shared" si="3"/>
        <v>0.82218883045329338</v>
      </c>
    </row>
    <row r="14" spans="1:12" hidden="1">
      <c r="B14" s="58" t="s">
        <v>49</v>
      </c>
      <c r="C14" s="59"/>
      <c r="D14" s="59"/>
      <c r="E14" s="59"/>
      <c r="F14" s="59"/>
      <c r="G14" s="59"/>
      <c r="H14" s="59"/>
      <c r="I14" s="59"/>
      <c r="J14" s="59"/>
      <c r="K14" s="59"/>
      <c r="L14" s="60"/>
    </row>
    <row r="15" spans="1:12">
      <c r="A15" t="str">
        <f t="shared" ref="A15:A19" si="4">TRIM(C15)</f>
        <v>DG8</v>
      </c>
      <c r="B15" s="77" t="s">
        <v>50</v>
      </c>
      <c r="C15" s="3" t="s">
        <v>51</v>
      </c>
      <c r="D15" s="45">
        <v>5298.38</v>
      </c>
      <c r="E15" s="78">
        <v>5457.33</v>
      </c>
      <c r="F15" s="78">
        <v>5621.05</v>
      </c>
      <c r="G15" s="78">
        <v>5789.68</v>
      </c>
      <c r="H15" s="7"/>
      <c r="I15" s="79" t="s">
        <v>30</v>
      </c>
      <c r="J15" s="80">
        <v>915.9</v>
      </c>
      <c r="K15" s="81">
        <f t="shared" ref="K15:K18" si="5">D15-J15</f>
        <v>4382.4800000000005</v>
      </c>
      <c r="L15" s="82">
        <f t="shared" ref="L15:L19" si="6">(D15-J15)/D15</f>
        <v>0.82713584152137076</v>
      </c>
    </row>
    <row r="16" spans="1:12">
      <c r="A16" t="str">
        <f t="shared" si="4"/>
        <v>DG8</v>
      </c>
      <c r="B16" s="77" t="s">
        <v>50</v>
      </c>
      <c r="C16" s="3" t="s">
        <v>51</v>
      </c>
      <c r="D16" s="85">
        <v>5516.94</v>
      </c>
      <c r="E16" s="78">
        <v>5682.45</v>
      </c>
      <c r="F16" s="83">
        <v>5852.92</v>
      </c>
      <c r="G16" s="78">
        <v>6028.51</v>
      </c>
      <c r="H16" s="7"/>
      <c r="I16" s="79" t="s">
        <v>30</v>
      </c>
      <c r="J16" s="80">
        <v>915.9</v>
      </c>
      <c r="K16" s="81">
        <f t="shared" si="5"/>
        <v>4601.04</v>
      </c>
      <c r="L16" s="82">
        <f t="shared" si="6"/>
        <v>0.8339840563790798</v>
      </c>
    </row>
    <row r="17" spans="1:12">
      <c r="A17" t="str">
        <f t="shared" si="4"/>
        <v>DG8</v>
      </c>
      <c r="B17" s="77" t="s">
        <v>52</v>
      </c>
      <c r="C17" s="3" t="s">
        <v>51</v>
      </c>
      <c r="D17" s="45">
        <v>5298.38</v>
      </c>
      <c r="E17" s="78">
        <v>5457.33</v>
      </c>
      <c r="F17" s="78">
        <v>5621.05</v>
      </c>
      <c r="G17" s="78">
        <v>5789.68</v>
      </c>
      <c r="H17" s="7"/>
      <c r="I17" s="79" t="s">
        <v>30</v>
      </c>
      <c r="J17" s="80">
        <v>915.9</v>
      </c>
      <c r="K17" s="81">
        <f t="shared" si="5"/>
        <v>4382.4800000000005</v>
      </c>
      <c r="L17" s="82">
        <f t="shared" si="6"/>
        <v>0.82713584152137076</v>
      </c>
    </row>
    <row r="18" spans="1:12">
      <c r="A18" t="str">
        <f t="shared" si="4"/>
        <v>DG8</v>
      </c>
      <c r="B18" s="77" t="s">
        <v>53</v>
      </c>
      <c r="C18" s="3" t="s">
        <v>51</v>
      </c>
      <c r="D18" s="45">
        <v>5516.94</v>
      </c>
      <c r="E18" s="78">
        <v>5682.45</v>
      </c>
      <c r="F18" s="78">
        <v>5852.92</v>
      </c>
      <c r="G18" s="78">
        <v>6028.51</v>
      </c>
      <c r="H18" s="7"/>
      <c r="I18" s="79" t="s">
        <v>30</v>
      </c>
      <c r="J18" s="80">
        <v>915.9</v>
      </c>
      <c r="K18" s="81">
        <f t="shared" si="5"/>
        <v>4601.04</v>
      </c>
      <c r="L18" s="82">
        <f t="shared" si="6"/>
        <v>0.8339840563790798</v>
      </c>
    </row>
    <row r="19" spans="1:12">
      <c r="A19" t="str">
        <f t="shared" si="4"/>
        <v>DG18</v>
      </c>
      <c r="B19" s="77" t="s">
        <v>54</v>
      </c>
      <c r="C19" s="3" t="s">
        <v>55</v>
      </c>
      <c r="D19" s="85">
        <v>6361.71</v>
      </c>
      <c r="E19" s="78">
        <v>6552.56</v>
      </c>
      <c r="F19" s="78">
        <v>6749.13</v>
      </c>
      <c r="G19" s="78">
        <v>6951.61</v>
      </c>
      <c r="H19" s="7"/>
      <c r="I19" s="79" t="s">
        <v>30</v>
      </c>
      <c r="J19" s="80">
        <v>915.9</v>
      </c>
      <c r="K19" s="81">
        <f>D19-J19</f>
        <v>5445.81</v>
      </c>
      <c r="L19" s="82">
        <f t="shared" si="6"/>
        <v>0.85602927514771976</v>
      </c>
    </row>
    <row r="20" spans="1:12" hidden="1">
      <c r="B20" s="58" t="s">
        <v>56</v>
      </c>
      <c r="C20" s="59"/>
      <c r="D20" s="59"/>
      <c r="E20" s="59"/>
      <c r="F20" s="59"/>
      <c r="G20" s="59"/>
      <c r="H20" s="59"/>
      <c r="I20" s="59"/>
      <c r="J20" s="59"/>
      <c r="K20" s="59"/>
      <c r="L20" s="60"/>
    </row>
    <row r="21" spans="1:12">
      <c r="A21" t="str">
        <f t="shared" ref="A21:A25" si="7">TRIM(C21)</f>
        <v>DQ4</v>
      </c>
      <c r="B21" s="77" t="s">
        <v>57</v>
      </c>
      <c r="C21" s="3" t="s">
        <v>58</v>
      </c>
      <c r="D21" s="45">
        <v>5880.98</v>
      </c>
      <c r="E21" s="78">
        <v>6057.41</v>
      </c>
      <c r="F21" s="78">
        <v>6239.13</v>
      </c>
      <c r="G21" s="78">
        <v>6426.3</v>
      </c>
      <c r="H21" s="7"/>
      <c r="I21" s="79" t="s">
        <v>30</v>
      </c>
      <c r="J21" s="80">
        <v>915.9</v>
      </c>
      <c r="K21" s="81">
        <f t="shared" ref="K21:K24" si="8">D21-J21</f>
        <v>4965.08</v>
      </c>
      <c r="L21" s="82">
        <f>(D21-J21)/D21</f>
        <v>0.84426065043581178</v>
      </c>
    </row>
    <row r="22" spans="1:12">
      <c r="A22" t="str">
        <f t="shared" si="7"/>
        <v>DQ4</v>
      </c>
      <c r="B22" s="77" t="s">
        <v>59</v>
      </c>
      <c r="C22" s="3" t="s">
        <v>58</v>
      </c>
      <c r="D22" s="45">
        <v>6426.96</v>
      </c>
      <c r="E22" s="83">
        <v>6619.77</v>
      </c>
      <c r="F22" s="78">
        <v>6818.37</v>
      </c>
      <c r="G22" s="78">
        <v>7022.92</v>
      </c>
      <c r="H22" s="7"/>
      <c r="I22" s="79" t="s">
        <v>30</v>
      </c>
      <c r="J22" s="80">
        <v>915.9</v>
      </c>
      <c r="K22" s="81">
        <f t="shared" si="8"/>
        <v>5511.06</v>
      </c>
      <c r="L22" s="82">
        <f>(D22-J22)/D22</f>
        <v>0.85749094439672879</v>
      </c>
    </row>
    <row r="23" spans="1:12">
      <c r="A23" t="str">
        <f t="shared" si="7"/>
        <v>DQ4</v>
      </c>
      <c r="B23" s="77" t="s">
        <v>60</v>
      </c>
      <c r="C23" s="3" t="s">
        <v>58</v>
      </c>
      <c r="D23" s="45">
        <v>5880.98</v>
      </c>
      <c r="E23" s="78">
        <v>6057.41</v>
      </c>
      <c r="F23" s="78">
        <v>6239.13</v>
      </c>
      <c r="G23" s="78">
        <v>6426.3</v>
      </c>
      <c r="H23" s="7"/>
      <c r="I23" s="79" t="s">
        <v>30</v>
      </c>
      <c r="J23" s="80">
        <v>915.9</v>
      </c>
      <c r="K23" s="81">
        <f t="shared" si="8"/>
        <v>4965.08</v>
      </c>
      <c r="L23" s="82">
        <f>(D23-J23)/D23</f>
        <v>0.84426065043581178</v>
      </c>
    </row>
    <row r="24" spans="1:12">
      <c r="A24" t="str">
        <f t="shared" si="7"/>
        <v>DQ4</v>
      </c>
      <c r="B24" s="77" t="s">
        <v>60</v>
      </c>
      <c r="C24" s="3" t="s">
        <v>58</v>
      </c>
      <c r="D24" s="45">
        <v>6426.96</v>
      </c>
      <c r="E24" s="78">
        <v>6619.77</v>
      </c>
      <c r="F24" s="78">
        <v>6818.37</v>
      </c>
      <c r="G24" s="78">
        <v>7022.92</v>
      </c>
      <c r="H24" s="7"/>
      <c r="I24" s="79" t="s">
        <v>30</v>
      </c>
      <c r="J24" s="80">
        <v>915.9</v>
      </c>
      <c r="K24" s="81">
        <f t="shared" si="8"/>
        <v>5511.06</v>
      </c>
      <c r="L24" s="82">
        <f>(D24-J24)/D24</f>
        <v>0.85749094439672879</v>
      </c>
    </row>
    <row r="25" spans="1:12" ht="15.75" thickBot="1">
      <c r="A25" t="str">
        <f t="shared" si="7"/>
        <v>DQ14</v>
      </c>
      <c r="B25" s="86" t="s">
        <v>61</v>
      </c>
      <c r="C25" s="18" t="s">
        <v>62</v>
      </c>
      <c r="D25" s="87">
        <v>6816.09</v>
      </c>
      <c r="E25" s="88">
        <v>7020.57</v>
      </c>
      <c r="F25" s="88">
        <v>7231.19</v>
      </c>
      <c r="G25" s="88">
        <v>7448.13</v>
      </c>
      <c r="H25" s="8"/>
      <c r="I25" s="89" t="s">
        <v>30</v>
      </c>
      <c r="J25" s="90">
        <v>915.9</v>
      </c>
      <c r="K25" s="91">
        <f>D25-J25</f>
        <v>5900.1900000000005</v>
      </c>
      <c r="L25" s="92">
        <f>(D25-J25)/D25</f>
        <v>0.86562677429435353</v>
      </c>
    </row>
    <row r="104" spans="2:2">
      <c r="B104" s="2"/>
    </row>
  </sheetData>
  <autoFilter ref="B1:L25" xr:uid="{B9112A09-6C9E-46C8-9610-8D69959E1450}">
    <filterColumn colId="1">
      <customFilters>
        <customFilter operator="notEqual" val=" "/>
      </customFilters>
    </filterColumn>
  </autoFilter>
  <pageMargins left="0.7" right="0.7" top="0.75" bottom="0.75" header="0.3" footer="0.3"/>
  <pageSetup paperSize="8" scale="5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57FA1-1758-4882-9285-CD2DF2001340}">
  <sheetPr filterMode="1"/>
  <dimension ref="A1:E11"/>
  <sheetViews>
    <sheetView tabSelected="1" zoomScale="92" workbookViewId="0">
      <selection activeCell="E24" sqref="E24"/>
    </sheetView>
  </sheetViews>
  <sheetFormatPr defaultRowHeight="15"/>
  <cols>
    <col min="1" max="1" width="56.7109375" style="1" customWidth="1"/>
    <col min="2" max="2" width="32.140625" style="1" customWidth="1"/>
    <col min="3" max="3" width="30" customWidth="1"/>
    <col min="4" max="4" width="29.85546875" customWidth="1"/>
    <col min="5" max="5" width="30.42578125" customWidth="1"/>
  </cols>
  <sheetData>
    <row r="1" spans="1:5">
      <c r="A1" s="38" t="s">
        <v>63</v>
      </c>
    </row>
    <row r="2" spans="1:5" ht="14.1" hidden="1" customHeight="1"/>
    <row r="3" spans="1:5" ht="14.1" hidden="1" customHeight="1">
      <c r="A3" s="39"/>
      <c r="B3" s="49" t="s">
        <v>64</v>
      </c>
      <c r="C3" s="14" t="s">
        <v>65</v>
      </c>
      <c r="D3" s="14" t="s">
        <v>22</v>
      </c>
      <c r="E3" s="14" t="s">
        <v>23</v>
      </c>
    </row>
    <row r="4" spans="1:5" ht="14.1" customHeight="1">
      <c r="A4" s="51" t="s">
        <v>66</v>
      </c>
      <c r="B4" s="47">
        <v>9.14</v>
      </c>
      <c r="C4" s="36">
        <v>9.41</v>
      </c>
      <c r="D4" s="36">
        <v>9.6999999999999993</v>
      </c>
      <c r="E4" s="36">
        <v>9.99</v>
      </c>
    </row>
    <row r="5" spans="1:5" ht="14.1" customHeight="1">
      <c r="A5" s="57" t="s">
        <v>67</v>
      </c>
      <c r="B5" s="47">
        <f>SUM(B4/5)</f>
        <v>1.8280000000000001</v>
      </c>
      <c r="C5" s="36">
        <f t="shared" ref="C5:E5" si="0">SUM(C4/5)</f>
        <v>1.8820000000000001</v>
      </c>
      <c r="D5" s="36">
        <f t="shared" si="0"/>
        <v>1.94</v>
      </c>
      <c r="E5" s="36">
        <f t="shared" si="0"/>
        <v>1.998</v>
      </c>
    </row>
    <row r="6" spans="1:5" ht="14.1" hidden="1" customHeight="1">
      <c r="A6" s="57"/>
      <c r="B6" s="56"/>
      <c r="C6" s="54"/>
      <c r="D6" s="54"/>
      <c r="E6" s="54"/>
    </row>
    <row r="7" spans="1:5" ht="14.1" hidden="1" customHeight="1">
      <c r="A7" s="55" t="s">
        <v>68</v>
      </c>
      <c r="B7" s="56"/>
      <c r="C7" s="54"/>
      <c r="D7" s="54"/>
      <c r="E7" s="54"/>
    </row>
    <row r="8" spans="1:5" ht="14.1" hidden="1" customHeight="1">
      <c r="A8" s="57"/>
      <c r="B8" s="56"/>
      <c r="C8" s="54"/>
      <c r="D8" s="54"/>
      <c r="E8" s="54"/>
    </row>
    <row r="9" spans="1:5" ht="14.1" customHeight="1">
      <c r="A9" s="52" t="s">
        <v>69</v>
      </c>
      <c r="B9" s="47">
        <v>56.45</v>
      </c>
      <c r="C9" s="36">
        <v>58.14</v>
      </c>
      <c r="D9" s="36">
        <v>59.89</v>
      </c>
      <c r="E9" s="36">
        <v>61.69</v>
      </c>
    </row>
    <row r="10" spans="1:5" ht="14.1" customHeight="1">
      <c r="A10" s="52" t="s">
        <v>70</v>
      </c>
      <c r="B10" s="47">
        <v>90.32</v>
      </c>
      <c r="C10" s="36">
        <v>93.03</v>
      </c>
      <c r="D10" s="36">
        <v>95.82</v>
      </c>
      <c r="E10" s="36">
        <v>98.7</v>
      </c>
    </row>
    <row r="11" spans="1:5" hidden="1">
      <c r="B11" s="53"/>
      <c r="C11" s="54"/>
      <c r="D11" s="54"/>
      <c r="E11" s="54"/>
    </row>
  </sheetData>
  <autoFilter ref="A1:E11" xr:uid="{A0B57FA1-1758-4882-9285-CD2DF2001340}">
    <filterColumn colId="1">
      <filters>
        <filter val="$1.83"/>
        <filter val="$56.45"/>
        <filter val="$9.14"/>
        <filter val="$90.32"/>
      </filters>
    </filterColumn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hia_TopFolder xmlns="d5a45ade-31ba-4fb1-9443-cfdfede535f0">CIRCULARS</vhia_TopFolder>
    <vhia_OriginalCreateDate xmlns="d5a45ade-31ba-4fb1-9443-cfdfede535f0">2015-11-18T13:50:48+00:00</vhia_OriginalCreateDate>
    <vhia_Archive xmlns="d5a45ade-31ba-4fb1-9443-cfdfede535f0">false</vhia_Archive>
    <vhia_OriginalLastModifiedDate xmlns="d5a45ade-31ba-4fb1-9443-cfdfede535f0">2015-11-18T13:51:19+00:00</vhia_OriginalLastModifiedDate>
    <vhia_OriginalPath xmlns="d5a45ade-31ba-4fb1-9443-cfdfede535f0">SECRETARY\PUBLICATIONS\CIRCULARS\SAL-CIRC\Circ 601 - 700</vhia_OriginalPath>
    <vhia_OriginalAuthor xmlns="d5a45ade-31ba-4fb1-9443-cfdfede535f0">VHIA\yurpis</vhia_OriginalAuthor>
    <TaxCatchAll xmlns="d5a45ade-31ba-4fb1-9443-cfdfede535f0" xsi:nil="true"/>
    <lcf76f155ced4ddcb4097134ff3c332f xmlns="98420a50-55bf-4ae8-ad56-1b168d5a709a">
      <Terms xmlns="http://schemas.microsoft.com/office/infopath/2007/PartnerControls"/>
    </lcf76f155ced4ddcb4097134ff3c332f>
    <TaxKeywordTaxHTField xmlns="d5a45ade-31ba-4fb1-9443-cfdfede535f0">
      <Terms xmlns="http://schemas.microsoft.com/office/infopath/2007/PartnerControls"/>
    </TaxKeywordTaxHTFiel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975E89361581479CBF231BF0D789FD" ma:contentTypeVersion="26" ma:contentTypeDescription="Create a new document." ma:contentTypeScope="" ma:versionID="e3778eddf04c26b33f77d341e62d716b">
  <xsd:schema xmlns:xsd="http://www.w3.org/2001/XMLSchema" xmlns:xs="http://www.w3.org/2001/XMLSchema" xmlns:p="http://schemas.microsoft.com/office/2006/metadata/properties" xmlns:ns2="d5a45ade-31ba-4fb1-9443-cfdfede535f0" xmlns:ns3="98420a50-55bf-4ae8-ad56-1b168d5a709a" targetNamespace="http://schemas.microsoft.com/office/2006/metadata/properties" ma:root="true" ma:fieldsID="de7f1f2f826b9229021e61821a4f6827" ns2:_="" ns3:_="">
    <xsd:import namespace="d5a45ade-31ba-4fb1-9443-cfdfede535f0"/>
    <xsd:import namespace="98420a50-55bf-4ae8-ad56-1b168d5a709a"/>
    <xsd:element name="properties">
      <xsd:complexType>
        <xsd:sequence>
          <xsd:element name="documentManagement">
            <xsd:complexType>
              <xsd:all>
                <xsd:element ref="ns2:vhia_Archive" minOccurs="0"/>
                <xsd:element ref="ns2:vhia_OriginalAuthor" minOccurs="0"/>
                <xsd:element ref="ns2:vhia_OriginalCreateDate" minOccurs="0"/>
                <xsd:element ref="ns2:vhia_OriginalLastModifiedDate" minOccurs="0"/>
                <xsd:element ref="ns2:vhia_OriginalPath" minOccurs="0"/>
                <xsd:element ref="ns2:vhia_TopFolder" minOccurs="0"/>
                <xsd:element ref="ns3:MediaServiceMetadata" minOccurs="0"/>
                <xsd:element ref="ns3:MediaServiceFastMetadata" minOccurs="0"/>
                <xsd:element ref="ns2:TaxKeywordTaxHTField" minOccurs="0"/>
                <xsd:element ref="ns2:TaxCatchAll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ObjectDetectorVersions" minOccurs="0"/>
                <xsd:element ref="ns3:lcf76f155ced4ddcb4097134ff3c332f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a45ade-31ba-4fb1-9443-cfdfede535f0" elementFormDefault="qualified">
    <xsd:import namespace="http://schemas.microsoft.com/office/2006/documentManagement/types"/>
    <xsd:import namespace="http://schemas.microsoft.com/office/infopath/2007/PartnerControls"/>
    <xsd:element name="vhia_Archive" ma:index="8" nillable="true" ma:displayName="Archive" ma:default="0" ma:description="If the file needs to be archived." ma:indexed="true" ma:internalName="vhia_Archive">
      <xsd:simpleType>
        <xsd:restriction base="dms:Boolean"/>
      </xsd:simpleType>
    </xsd:element>
    <xsd:element name="vhia_OriginalAuthor" ma:index="9" nillable="true" ma:displayName="Original Author" ma:indexed="true" ma:internalName="vhia_OriginalAuthor">
      <xsd:simpleType>
        <xsd:restriction base="dms:Text">
          <xsd:maxLength value="255"/>
        </xsd:restriction>
      </xsd:simpleType>
    </xsd:element>
    <xsd:element name="vhia_OriginalCreateDate" ma:index="10" nillable="true" ma:displayName="Original Create Date" ma:description="This is the original create date from the file server" ma:format="DateTime" ma:indexed="true" ma:internalName="vhia_OriginalCreateDate">
      <xsd:simpleType>
        <xsd:restriction base="dms:DateTime"/>
      </xsd:simpleType>
    </xsd:element>
    <xsd:element name="vhia_OriginalLastModifiedDate" ma:index="11" nillable="true" ma:displayName="Original Last Modified Date" ma:description="The date the file was last modified on the server." ma:format="DateTime" ma:indexed="true" ma:internalName="vhia_OriginalLastModifiedDate">
      <xsd:simpleType>
        <xsd:restriction base="dms:DateTime"/>
      </xsd:simpleType>
    </xsd:element>
    <xsd:element name="vhia_OriginalPath" ma:index="12" nillable="true" ma:displayName="Original Path" ma:description="The original path on the file server. This starts at the top level from the file level migration." ma:indexed="true" ma:internalName="vhia_OriginalPath">
      <xsd:simpleType>
        <xsd:restriction base="dms:Text">
          <xsd:maxLength value="255"/>
        </xsd:restriction>
      </xsd:simpleType>
    </xsd:element>
    <xsd:element name="vhia_TopFolder" ma:index="13" nillable="true" ma:displayName="Top Folder" ma:indexed="true" ma:internalName="vhia_TopFolder">
      <xsd:simpleType>
        <xsd:restriction base="dms:Text">
          <xsd:maxLength value="255"/>
        </xsd:restriction>
      </xsd:simpleType>
    </xsd:element>
    <xsd:element name="TaxKeywordTaxHTField" ma:index="17" nillable="true" ma:taxonomy="true" ma:internalName="TaxKeywordTaxHTField" ma:taxonomyFieldName="TaxKeyword" ma:displayName="Enterprise Keywords" ma:fieldId="{23f27201-bee3-471e-b2e7-b64fd8b7ca38}" ma:taxonomyMulti="true" ma:sspId="00000000-0000-0000-0000-00000000000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524a1c4a-67df-403b-9b50-a00970672c26}" ma:internalName="TaxCatchAll" ma:showField="CatchAllData" ma:web="d5a45ade-31ba-4fb1-9443-cfdfede535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20a50-55bf-4ae8-ad56-1b168d5a70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2" nillable="true" ma:displayName="MediaServiceAutoTags" ma:internalName="MediaServiceAutoTags" ma:readOnly="true">
      <xsd:simpleType>
        <xsd:restriction base="dms:Text"/>
      </xsd:simpleType>
    </xsd:element>
    <xsd:element name="MediaServiceOCR" ma:index="2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26" nillable="true" ma:displayName="Location" ma:internalName="MediaServiceLocation" ma:readOnly="true">
      <xsd:simpleType>
        <xsd:restriction base="dms:Text"/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32" nillable="true" ma:taxonomy="true" ma:internalName="lcf76f155ced4ddcb4097134ff3c332f" ma:taxonomyFieldName="MediaServiceImageTags" ma:displayName="Image Tags" ma:readOnly="false" ma:fieldId="{5cf76f15-5ced-4ddc-b409-7134ff3c332f}" ma:taxonomyMulti="true" ma:sspId="f43062ac-11d6-453b-8270-da286c4787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96CEBB-E33C-4EFE-84C2-7AC40F2A12E6}">
  <ds:schemaRefs>
    <ds:schemaRef ds:uri="http://schemas.microsoft.com/office/2006/metadata/properties"/>
    <ds:schemaRef ds:uri="http://schemas.microsoft.com/office/infopath/2007/PartnerControls"/>
    <ds:schemaRef ds:uri="d5a45ade-31ba-4fb1-9443-cfdfede535f0"/>
    <ds:schemaRef ds:uri="98420a50-55bf-4ae8-ad56-1b168d5a709a"/>
  </ds:schemaRefs>
</ds:datastoreItem>
</file>

<file path=customXml/itemProps2.xml><?xml version="1.0" encoding="utf-8"?>
<ds:datastoreItem xmlns:ds="http://schemas.openxmlformats.org/officeDocument/2006/customXml" ds:itemID="{03FE4CE3-9DC8-4488-BC93-0E94419B7F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8ED8A9-D9E4-4C96-9982-45ED36B424AB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F8E0C39A-5EA0-4AE1-9FB8-E7497B0159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a45ade-31ba-4fb1-9443-cfdfede535f0"/>
    <ds:schemaRef ds:uri="98420a50-55bf-4ae8-ad56-1b168d5a70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Cover</vt:lpstr>
      <vt:lpstr>Wages</vt:lpstr>
      <vt:lpstr>Allowances</vt:lpstr>
      <vt:lpstr>Other Payments</vt:lpstr>
      <vt:lpstr>Wages_Clean</vt:lpstr>
      <vt:lpstr>Allowances_Clean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yvonne</dc:creator>
  <cp:keywords/>
  <dc:description/>
  <cp:lastModifiedBy>Rapetti, David</cp:lastModifiedBy>
  <cp:revision/>
  <dcterms:created xsi:type="dcterms:W3CDTF">2011-08-25T00:39:36Z</dcterms:created>
  <dcterms:modified xsi:type="dcterms:W3CDTF">2024-11-17T19:46:59Z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hia_OriginalAuthor">
    <vt:lpwstr>VHIA\yurpis</vt:lpwstr>
  </property>
  <property fmtid="{D5CDD505-2E9C-101B-9397-08002B2CF9AE}" pid="3" name="vhia_TopFolder">
    <vt:lpwstr>CIRCULARS</vt:lpwstr>
  </property>
  <property fmtid="{D5CDD505-2E9C-101B-9397-08002B2CF9AE}" pid="4" name="vhia_OriginalCreateDate">
    <vt:lpwstr>2015-11-18T13:50:48Z</vt:lpwstr>
  </property>
  <property fmtid="{D5CDD505-2E9C-101B-9397-08002B2CF9AE}" pid="5" name="vhia_OriginalLastModifiedDate">
    <vt:lpwstr>2015-11-18T13:51:19Z</vt:lpwstr>
  </property>
  <property fmtid="{D5CDD505-2E9C-101B-9397-08002B2CF9AE}" pid="6" name="vhia_OriginalPath">
    <vt:lpwstr>SECRETARY\PUBLICATIONS\CIRCULARS\SAL-CIRC\Circ 601 - 700</vt:lpwstr>
  </property>
  <property fmtid="{D5CDD505-2E9C-101B-9397-08002B2CF9AE}" pid="7" name="vhia_Archive">
    <vt:lpwstr>0</vt:lpwstr>
  </property>
  <property fmtid="{D5CDD505-2E9C-101B-9397-08002B2CF9AE}" pid="8" name="ContentTypeId">
    <vt:lpwstr>0x010100BF975E89361581479CBF231BF0D789FD</vt:lpwstr>
  </property>
  <property fmtid="{D5CDD505-2E9C-101B-9397-08002B2CF9AE}" pid="9" name="MediaServiceImageTags">
    <vt:lpwstr/>
  </property>
  <property fmtid="{D5CDD505-2E9C-101B-9397-08002B2CF9AE}" pid="10" name="TaxKeyword">
    <vt:lpwstr/>
  </property>
</Properties>
</file>